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annyh\Documents\Plans\"/>
    </mc:Choice>
  </mc:AlternateContent>
  <bookViews>
    <workbookView xWindow="0" yWindow="96" windowWidth="17916" windowHeight="6648" firstSheet="2" activeTab="2"/>
  </bookViews>
  <sheets>
    <sheet name="Introduction" sheetId="1" r:id="rId1"/>
    <sheet name="Jurisdiction Checklist" sheetId="5" r:id="rId2"/>
    <sheet name="FL Crosswalk '14" sheetId="2" r:id="rId3"/>
    <sheet name="FEMA Review Tool" sheetId="3" r:id="rId4"/>
    <sheet name="Hazard Review Checklist" sheetId="6" r:id="rId5"/>
    <sheet name="Project List Template" sheetId="7" r:id="rId6"/>
    <sheet name="CRS Crosswalk" sheetId="4" r:id="rId7"/>
  </sheets>
  <definedNames>
    <definedName name="_xlnm.Print_Area" localSheetId="2">'FL Crosswalk ''14'!$A$6:$N$230</definedName>
    <definedName name="Z_9C11CAE8_7BB5_41E3_AC0D_0F90CF4D2898_.wvu.Cols" localSheetId="6" hidden="1">'CRS Crosswalk'!$O:$IW</definedName>
    <definedName name="Z_F3851733_650F_480B_8A85_B47835D242E9_.wvu.Cols" localSheetId="6" hidden="1">'CRS Crosswalk'!$O:$IW</definedName>
  </definedNames>
  <calcPr calcId="162913"/>
  <customWorkbookViews>
    <customWorkbookView name="LauraHite - Personal View" guid="{9C11CAE8-7BB5-41E3-AC0D-0F90CF4D2898}" mergeInterval="0" personalView="1" maximized="1" windowWidth="1596" windowHeight="579" activeSheetId="2"/>
    <customWorkbookView name="DEMIMG20131012 - Personal View" guid="{F3851733-650F-480B-8A85-B47835D242E9}" mergeInterval="0" personalView="1" maximized="1" windowWidth="1680" windowHeight="824" activeSheetId="2"/>
  </customWorkbookViews>
</workbook>
</file>

<file path=xl/calcChain.xml><?xml version="1.0" encoding="utf-8"?>
<calcChain xmlns="http://schemas.openxmlformats.org/spreadsheetml/2006/main">
  <c r="H31" i="4" l="1"/>
  <c r="H85" i="3"/>
  <c r="H87" i="3"/>
  <c r="G21" i="3"/>
  <c r="I13" i="3"/>
  <c r="F25" i="3"/>
  <c r="H4" i="6" l="1"/>
  <c r="C4" i="6"/>
  <c r="K46" i="3" l="1"/>
  <c r="K87" i="3"/>
  <c r="K86" i="3"/>
  <c r="K85" i="3"/>
  <c r="J87" i="3"/>
  <c r="J86" i="3"/>
  <c r="J85" i="3"/>
  <c r="K94" i="3"/>
  <c r="J94" i="3"/>
  <c r="J95" i="3"/>
  <c r="K95" i="3"/>
  <c r="H63" i="3"/>
  <c r="H62" i="3"/>
  <c r="H61" i="3"/>
  <c r="H46" i="3"/>
  <c r="H42" i="3"/>
  <c r="H41" i="3"/>
  <c r="I6" i="4" l="1"/>
  <c r="H75" i="4"/>
  <c r="M75" i="4" s="1"/>
  <c r="H73" i="4"/>
  <c r="M73" i="4" s="1"/>
  <c r="H70" i="4"/>
  <c r="M70" i="4" s="1"/>
  <c r="H50" i="4"/>
  <c r="M50" i="4" s="1"/>
  <c r="N50" i="4" s="1"/>
  <c r="H46" i="4"/>
  <c r="M46" i="4" s="1"/>
  <c r="H38" i="4"/>
  <c r="M38" i="4" s="1"/>
  <c r="H54" i="4"/>
  <c r="M54" i="4" s="1"/>
  <c r="H55" i="4"/>
  <c r="M55" i="4" s="1"/>
  <c r="H56" i="4"/>
  <c r="M56" i="4" s="1"/>
  <c r="H57" i="4"/>
  <c r="M57" i="4" s="1"/>
  <c r="H58" i="4"/>
  <c r="M58" i="4" s="1"/>
  <c r="H59" i="4"/>
  <c r="M59" i="4" s="1"/>
  <c r="H53" i="4"/>
  <c r="M53" i="4" s="1"/>
  <c r="H68" i="4"/>
  <c r="M68" i="4" s="1"/>
  <c r="H64" i="4"/>
  <c r="M64" i="4" s="1"/>
  <c r="H65" i="4"/>
  <c r="M65" i="4" s="1"/>
  <c r="H66" i="4"/>
  <c r="M66" i="4" s="1"/>
  <c r="H67" i="4"/>
  <c r="M67" i="4" s="1"/>
  <c r="H63" i="4"/>
  <c r="M63" i="4" s="1"/>
  <c r="H48" i="4"/>
  <c r="M48" i="4" s="1"/>
  <c r="H47" i="4"/>
  <c r="M47" i="4" s="1"/>
  <c r="H41" i="4"/>
  <c r="M41" i="4" s="1"/>
  <c r="H42" i="4"/>
  <c r="M42" i="4" s="1"/>
  <c r="H43" i="4"/>
  <c r="M43" i="4" s="1"/>
  <c r="H44" i="4"/>
  <c r="M44" i="4" s="1"/>
  <c r="H45" i="4"/>
  <c r="M45" i="4" s="1"/>
  <c r="H40" i="4"/>
  <c r="M40" i="4" s="1"/>
  <c r="M31" i="4"/>
  <c r="H30" i="4"/>
  <c r="M30" i="4" s="1"/>
  <c r="H29" i="4"/>
  <c r="M29" i="4" s="1"/>
  <c r="H33" i="4"/>
  <c r="M33" i="4" s="1"/>
  <c r="H34" i="4"/>
  <c r="M34" i="4" s="1"/>
  <c r="H32" i="4"/>
  <c r="M32" i="4" s="1"/>
  <c r="H25" i="4"/>
  <c r="M25" i="4" s="1"/>
  <c r="H24" i="4"/>
  <c r="M24" i="4" s="1"/>
  <c r="H21" i="4"/>
  <c r="M21" i="4" s="1"/>
  <c r="H20" i="4"/>
  <c r="M20" i="4" s="1"/>
  <c r="H19" i="4"/>
  <c r="M19" i="4" s="1"/>
  <c r="H18" i="4"/>
  <c r="M18" i="4" s="1"/>
  <c r="H14" i="4"/>
  <c r="M14" i="4" s="1"/>
  <c r="H15" i="4"/>
  <c r="M15" i="4" s="1"/>
  <c r="H13" i="4"/>
  <c r="M13" i="4" s="1"/>
  <c r="B97" i="3"/>
  <c r="B89" i="3"/>
  <c r="B78" i="3"/>
  <c r="B66" i="3"/>
  <c r="B48" i="3"/>
  <c r="H95" i="3"/>
  <c r="H94" i="3"/>
  <c r="H86" i="3"/>
  <c r="K76" i="3"/>
  <c r="J76" i="3"/>
  <c r="K75" i="3"/>
  <c r="J75" i="3"/>
  <c r="K74" i="3"/>
  <c r="J74" i="3"/>
  <c r="K73" i="3"/>
  <c r="J73" i="3"/>
  <c r="K72" i="3"/>
  <c r="J72" i="3"/>
  <c r="H76" i="3"/>
  <c r="H75" i="3"/>
  <c r="H74" i="3"/>
  <c r="H73" i="3"/>
  <c r="H72" i="3"/>
  <c r="H64" i="3"/>
  <c r="H71" i="3"/>
  <c r="K71" i="3"/>
  <c r="J71" i="3"/>
  <c r="K63" i="3"/>
  <c r="J63" i="3"/>
  <c r="K64" i="3"/>
  <c r="J64" i="3"/>
  <c r="K62" i="3"/>
  <c r="J62" i="3"/>
  <c r="J61" i="3"/>
  <c r="K61" i="3"/>
  <c r="J46" i="3"/>
  <c r="K45" i="3"/>
  <c r="J45" i="3"/>
  <c r="K44" i="3"/>
  <c r="J44" i="3"/>
  <c r="K43" i="3"/>
  <c r="J43" i="3"/>
  <c r="K42" i="3"/>
  <c r="J42" i="3"/>
  <c r="K41" i="3"/>
  <c r="J41" i="3"/>
  <c r="H45" i="3"/>
  <c r="H44" i="3"/>
  <c r="H43" i="3"/>
  <c r="N68" i="4" l="1"/>
  <c r="N48" i="4"/>
  <c r="N25" i="4"/>
  <c r="N21" i="4"/>
  <c r="N15" i="4"/>
  <c r="I24" i="3"/>
  <c r="I31" i="3"/>
  <c r="B31" i="3" l="1"/>
  <c r="F35" i="3"/>
  <c r="F34" i="3"/>
  <c r="F33" i="3"/>
  <c r="F32" i="3"/>
  <c r="F31" i="3"/>
  <c r="F28" i="3"/>
  <c r="F27" i="3"/>
  <c r="F26" i="3"/>
  <c r="F24" i="3"/>
  <c r="B21" i="3"/>
  <c r="B13" i="3"/>
  <c r="B24" i="3"/>
  <c r="B19" i="3"/>
  <c r="G17" i="3"/>
  <c r="G16" i="3"/>
  <c r="G15" i="3"/>
  <c r="B17" i="3"/>
  <c r="B15" i="3"/>
  <c r="F13" i="3"/>
  <c r="N34" i="4" l="1"/>
  <c r="N59" i="4"/>
  <c r="N70" i="4"/>
  <c r="N75" i="4"/>
  <c r="N77" i="4" l="1"/>
</calcChain>
</file>

<file path=xl/comments1.xml><?xml version="1.0" encoding="utf-8"?>
<comments xmlns="http://schemas.openxmlformats.org/spreadsheetml/2006/main">
  <authors>
    <author>Edward Fernandez</author>
  </authors>
  <commentList>
    <comment ref="N48" authorId="0" shapeId="0">
      <text>
        <r>
          <rPr>
            <b/>
            <sz val="9"/>
            <color indexed="81"/>
            <rFont val="Tahoma"/>
            <family val="2"/>
          </rPr>
          <t>Edward Fernandez:</t>
        </r>
        <r>
          <rPr>
            <sz val="9"/>
            <color indexed="81"/>
            <rFont val="Tahoma"/>
            <family val="2"/>
          </rPr>
          <t xml:space="preserve">
The Max only adds up to 49 - not 52.</t>
        </r>
      </text>
    </comment>
  </commentList>
</comments>
</file>

<file path=xl/sharedStrings.xml><?xml version="1.0" encoding="utf-8"?>
<sst xmlns="http://schemas.openxmlformats.org/spreadsheetml/2006/main" count="625" uniqueCount="346">
  <si>
    <t>Community:</t>
  </si>
  <si>
    <t xml:space="preserve"> </t>
  </si>
  <si>
    <t>Item</t>
  </si>
  <si>
    <t>Step</t>
  </si>
  <si>
    <t>CRS Step</t>
  </si>
  <si>
    <t>Section/Page</t>
  </si>
  <si>
    <t>Score</t>
  </si>
  <si>
    <t>Total</t>
  </si>
  <si>
    <t xml:space="preserve">     a. Preventive activities (5) </t>
  </si>
  <si>
    <t xml:space="preserve">     b. Floodplain Management Regulatory/current &amp; future conditions (5)</t>
  </si>
  <si>
    <t xml:space="preserve">     c. Property protection activities (5) </t>
  </si>
  <si>
    <t xml:space="preserve">     d. Natural resource protection activities (5) </t>
  </si>
  <si>
    <t xml:space="preserve">     e. Emergency services activities (5) </t>
  </si>
  <si>
    <t>511.a   Floodplain Management Planning (FMP)</t>
  </si>
  <si>
    <t>9.  Adopt the plan. (2)</t>
  </si>
  <si>
    <t>8.  Draft an action plan. (max: 60)</t>
  </si>
  <si>
    <t>7.  Review possible activities. (max: 35)</t>
  </si>
  <si>
    <t>5.  Assess the problem. (max: 52)</t>
  </si>
  <si>
    <t>4.  Assess the hazard.  (max: 35)</t>
  </si>
  <si>
    <t>3.  Coordinate with other agencies. (max: 35)</t>
  </si>
  <si>
    <t>2.  Involve the public. (max: 120)</t>
  </si>
  <si>
    <t>1.  Organize to prepare the plan. (max:15)</t>
  </si>
  <si>
    <t>10. Implement, evaluate and revise. (max: 26)</t>
  </si>
  <si>
    <t xml:space="preserve">  a. Planning process conducted through a planning committee (60)</t>
  </si>
  <si>
    <t xml:space="preserve">  b. Public meetings held at the beginning of the planning process (15) </t>
  </si>
  <si>
    <t xml:space="preserve">  c. Public meeting held on draft plan (15) </t>
  </si>
  <si>
    <t xml:space="preserve">      a. Summary of each hazard identified in the hazard assessment and </t>
  </si>
  <si>
    <t xml:space="preserve">      b. Description of the impact of the hazards on: (max: 25)</t>
  </si>
  <si>
    <t xml:space="preserve">         (1)  Life, safety, health, procedures for warning and evacuation (5)           </t>
  </si>
  <si>
    <t xml:space="preserve">         (2) Public health inlcuding health hazards to floodwaters/mold (5)</t>
  </si>
  <si>
    <t xml:space="preserve">         (3) Critical facilities and infrastructure (5)                   </t>
  </si>
  <si>
    <t xml:space="preserve">         (4) The community’s economy and tax base (5) </t>
  </si>
  <si>
    <t xml:space="preserve">         (5) Number and type of affected buildings (5)</t>
  </si>
  <si>
    <t xml:space="preserve">      c. Review of all damaged buildings/flood insurance claims (5)</t>
  </si>
  <si>
    <t xml:space="preserve">      d. Areas the provide natural floodplain functions (5) </t>
  </si>
  <si>
    <t xml:space="preserve">      e. Development/redevelopment/Population Trends (7) </t>
  </si>
  <si>
    <t xml:space="preserve">     g. Public information activities (5) </t>
  </si>
  <si>
    <t xml:space="preserve">         (1) Recommendations for activities from two of the six categories (10) </t>
  </si>
  <si>
    <t xml:space="preserve">         (2) Recommendations for activities from three of the six categories (20) </t>
  </si>
  <si>
    <t xml:space="preserve">         (3) Recommendations for activities from four of the six categories (30) </t>
  </si>
  <si>
    <t xml:space="preserve">         (4) Recommendations for activities from five of the six categories (45) </t>
  </si>
  <si>
    <t xml:space="preserve">           under Section 511.a.2 (a) does the evaluation (24) </t>
  </si>
  <si>
    <t xml:space="preserve">     b. Post-disaster mitigation policies and procedures (10) </t>
  </si>
  <si>
    <t xml:space="preserve">     c. Action items for mitigation of other hazards (5) </t>
  </si>
  <si>
    <t xml:space="preserve">      b. Same planning committee or successor committee that qualifies </t>
  </si>
  <si>
    <t xml:space="preserve">      c. Plan includes assessment of areas likely to flood (5)</t>
  </si>
  <si>
    <t xml:space="preserve">      b. Plan includes assessment of less frequent floods (10)</t>
  </si>
  <si>
    <t xml:space="preserve">     b. Coordinating with communities and other agencies ( Up to 30) </t>
  </si>
  <si>
    <t xml:space="preserve">  c. Process formally created by the community’s governing board (2) </t>
  </si>
  <si>
    <t xml:space="preserve">  b. Planning committee of department staff (9) </t>
  </si>
  <si>
    <t xml:space="preserve">     a. Involvment of Office Responsible for Community Planning (4) </t>
  </si>
  <si>
    <t xml:space="preserve">         (1)  A map of known flood hazards (5) </t>
  </si>
  <si>
    <t xml:space="preserve">         (2)  A description of known flood hazard (5) </t>
  </si>
  <si>
    <t xml:space="preserve">         (3)  A discussion of past floods (5) </t>
  </si>
  <si>
    <t>Plan Total:</t>
  </si>
  <si>
    <t xml:space="preserve">                                        Maximum Credit for 510 FMP = 382</t>
  </si>
  <si>
    <t xml:space="preserve">The Local Mitigation Plan Review Tool demonstrates how the Local Mitigation Plan meets the regulation in 44 CFR §201.6 and offers States and FEMA Mitigation Planners an opportunity to provide feedback to the community. </t>
  </si>
  <si>
    <t>The FEMA Mitigation Planner must reference this Local Mitigation Plan Review Guide when completing the Local Mitigation Plan Review Tool.</t>
  </si>
  <si>
    <t>Address:</t>
  </si>
  <si>
    <t>E-Mail:</t>
  </si>
  <si>
    <t>Jurisdiction:</t>
  </si>
  <si>
    <t>Title of Plan:</t>
  </si>
  <si>
    <t>Date of Plan:</t>
  </si>
  <si>
    <t>Local Point of Contact:</t>
  </si>
  <si>
    <t>Title:</t>
  </si>
  <si>
    <t>Agency:</t>
  </si>
  <si>
    <t>Phone Number:</t>
  </si>
  <si>
    <t>Date:</t>
  </si>
  <si>
    <t>State Reviewer:</t>
  </si>
  <si>
    <t>FEMA Reviewer:</t>
  </si>
  <si>
    <t>Plan Not Approved</t>
  </si>
  <si>
    <t>Plan Approvable Pending Adoption</t>
  </si>
  <si>
    <t>Plan Approved</t>
  </si>
  <si>
    <t>The Regulation Checklist provides a summary of FEMA’s evaluation of whether the Plan has addressed all requirements.</t>
  </si>
  <si>
    <t xml:space="preserve">The Plan Assessment identifies the plan’s strengths as well as documents areas for future improvement. </t>
  </si>
  <si>
    <t xml:space="preserve">The Multi-jurisdiction Summary Sheet is an optional worksheet that can be used to document how each jurisdiction met the requirements of the each Element of the Plan (Planning Process; Hazard Identification and Risk Assessment; Mitigation Strategy; Plan Review, Evaluation, and Implementation; and Plan Adoption).
</t>
  </si>
  <si>
    <t xml:space="preserve">• </t>
  </si>
  <si>
    <t xml:space="preserve">•    </t>
  </si>
  <si>
    <t>A1. Does the Plan document the planning process, including how it was prepared and who was involved in the process for each jurisdiction? (Requirement  §201.6(c)(1))</t>
  </si>
  <si>
    <t>Met</t>
  </si>
  <si>
    <t>Not Met</t>
  </si>
  <si>
    <t>1. REGULATION CHECKLIST</t>
  </si>
  <si>
    <t>Location in Plan</t>
  </si>
  <si>
    <t>(section and/or page number)</t>
  </si>
  <si>
    <t>ELEMENT A. PLANNING PROCESS</t>
  </si>
  <si>
    <t>A2. Does the Plan document an opportunity for neighboring communities, local and regional agencies involved in hazard mitigation activities, agencies that have the authority to regulate development as well as other interests to be involved in the planning process? (Requirement §201.6(b)(2))</t>
  </si>
  <si>
    <t>A3. Does the Plan document how the public was involved in the planning process during the drafting stage? (Requirement §201.6(b)(1))</t>
  </si>
  <si>
    <t>A4. Does the Plan describe the review and incorporation of existing plans, studies, reports, and technical information? (Requirement §201.6(b)(3))</t>
  </si>
  <si>
    <t>A5. Is there discussion of how the community(ies) will continue public participation in the plan maintenance process? (Requirement §201.6(c)(4)(iii))</t>
  </si>
  <si>
    <t>A6. Is there a description of the method and schedule for keeping the plan current (monitoring, evaluating and updating the mitigation plan within a 5-year cycle)? (Requirement §201.6(c)(4)(i))</t>
  </si>
  <si>
    <t>ELEMENT A: REQUIRED REVISIONS</t>
  </si>
  <si>
    <t>Reviewer Comments:</t>
  </si>
  <si>
    <t>CRS</t>
  </si>
  <si>
    <t>Step 1</t>
  </si>
  <si>
    <t xml:space="preserve">Does the LMS document an opportunity for neighboring communities, local and regional agencies involved in hazard mitigation activities, agencies that have the authority to regulate development as well as other interests to be involved in the planning process? </t>
  </si>
  <si>
    <t xml:space="preserve">b. Public meetings held at the beginning of the planning process (15 pts) </t>
  </si>
  <si>
    <t>Step 2</t>
  </si>
  <si>
    <t>Does the LMS document how the public was involved in the planning process during the drafting stage?</t>
  </si>
  <si>
    <t>Does the LMS describe the review and incorporation of existing plans, studies, reports, and technical information?</t>
  </si>
  <si>
    <t>Step 3</t>
  </si>
  <si>
    <t>Planning Process</t>
  </si>
  <si>
    <t>P1.</t>
  </si>
  <si>
    <t>P2.</t>
  </si>
  <si>
    <t>P3.</t>
  </si>
  <si>
    <t>P4.</t>
  </si>
  <si>
    <t>R1.</t>
  </si>
  <si>
    <t xml:space="preserve">ELEMENT B. HAZARD IDENTIFICATION AND RISK ASSESSMENT </t>
  </si>
  <si>
    <t>B1. Does the Plan include a description of the type, location, and extent of all natural hazards that can affect each jurisdiction(s)? (Requirement §201.6(c)(2)(i))</t>
  </si>
  <si>
    <t>B2. Does the Plan include information on previous occurrences of hazard events and on the probability of future hazard events for each jurisdiction? (Requirement §201.6(c)(2)(i))</t>
  </si>
  <si>
    <t>B3. Is there a description of each identified hazard’s impact on the community as well as an overall summary of the community’s vulnerability for each jurisdiction? (Requirement §201.6(c)(2)(ii))</t>
  </si>
  <si>
    <t>B4. Does the Plan address NFIP insured structures within the jurisdiction that have been repetitively damaged by floods? (Requirement §201.6(c)(2)(ii))</t>
  </si>
  <si>
    <t>ELEMENT B: REQUIRED REVISIONS</t>
  </si>
  <si>
    <t xml:space="preserve">ELEMENT C. MITIGATION STRATEGY </t>
  </si>
  <si>
    <t>C1. Does the plan document each jurisdiction’s existing authorities, policies, programs and resources and its ability to expand on and improve these existing policies and programs? (Requirement §201.6(c)(3))</t>
  </si>
  <si>
    <t>C2. Does the Plan address each jurisdiction’s participation in the NFIP and continued compliance with NFIP requirements, as appropriate? (Requirement §201.6(c)(3)(ii))</t>
  </si>
  <si>
    <t>C3. Does the Plan include goals to reduce/avoid long-term vulnerabilities to the identified hazards? (Requirement §201.6(c)(3)(i))</t>
  </si>
  <si>
    <t>C4. Does the Plan identify and analyze a comprehensive range of specific mitigation actions and projects for each jurisdiction being considered to reduce the effects of hazards, with emphasis on new and existing buildings and infrastructure? (Requirement §201.6(c)(3)(ii))</t>
  </si>
  <si>
    <t>C5. Does the Plan contain an action plan that describes how the actions identified will be prioritized (including cost benefit review), implemented, and administered by each jurisdiction? (Requirement §201.6(c)(3)(iv)); (Requirement §201.6(c)(3)(iii))</t>
  </si>
  <si>
    <t>C6. Does the Plan describe a process by which local governments will integrate the requirements of the mitigation plan into other planning mechanisms, such as comprehensive or capital improvement plans, when appropriate? (Requirement §201.6(c)(4)(ii))</t>
  </si>
  <si>
    <t>ELEMENT C: REQUIRED REVISIONS</t>
  </si>
  <si>
    <t>R2.</t>
  </si>
  <si>
    <t>R3.</t>
  </si>
  <si>
    <t>R4.</t>
  </si>
  <si>
    <t>R5.</t>
  </si>
  <si>
    <t>D3. Was the plan revised to reflect changes in priorities? (Requirement §201.6(d)(3))</t>
  </si>
  <si>
    <t>ELEMENT D: REQUIRED REVISIONS</t>
  </si>
  <si>
    <t>D1. Was the plan revised to reflect changes in development? (Requirement §201.6(d)(3))</t>
  </si>
  <si>
    <t>D2. Was the plan revised to reflect progress in local mitigation efforts? (Requirement §201.6(d)(3))</t>
  </si>
  <si>
    <t>ELEMENT E. PLAN ADOPTION</t>
  </si>
  <si>
    <t>E1. Does the Plan include documentation that the plan has been formally adopted by the governing body of the jurisdiction requesting approval? (Requirement §201.6(c)(5))</t>
  </si>
  <si>
    <t>E2. For multi-jurisdictional plans, has each jurisdiction requesting approval of the plan documented formal plan adoption? (Requirement §201.6(c)(5))</t>
  </si>
  <si>
    <t>ELEMENT E: REQUIRED REVISIONS</t>
  </si>
  <si>
    <t>ELEMENT F. ADDITIONAL STATE REQUIREMENTS (OPTIONAL FOR STATE REVIEWERS ONLY; NOT TO BE COMPLETED BY FEMA)</t>
  </si>
  <si>
    <t>F1.</t>
  </si>
  <si>
    <t>F2.</t>
  </si>
  <si>
    <t>ELEMENT F: REQUIRED REVISIONS</t>
  </si>
  <si>
    <t xml:space="preserve">   1.  Plan Strengths and Opportunities for Improvement</t>
  </si>
  <si>
    <t xml:space="preserve">   2. Resources for Implementing Your Approved Plan</t>
  </si>
  <si>
    <t xml:space="preserve">The Plan Assessment must not reiterate the required revisions from the Regulation Checklist   or be regulatory in nature, and should be open-ended and to provide the community with suggestions for improvements or recommended revisions.  The recommended revisions are suggestions for improvement and are not required to be made for the Plan to meet Federal regulatory requirements.  The italicized text should be deleted once FEMA has added comments regarding strengths of the plan and potential improvements for future plan revisions.  It is recommended that the Plan Assessment be a short synopsis of the overall strengths and weaknesses of the Plan (no longer than two pages), rather than a complete  recap section by section.  </t>
  </si>
  <si>
    <t>R6.</t>
  </si>
  <si>
    <t>Step 4</t>
  </si>
  <si>
    <t>Step 5</t>
  </si>
  <si>
    <t>Hazard Risk and Vulnerability Assessment</t>
  </si>
  <si>
    <t xml:space="preserve">a-1. Plan includes a map of known flood hazards  [REQUIRED]  (5 pts)  </t>
  </si>
  <si>
    <t>a-2. Plan includes a description of known flood hazard [REQUIRED] (5 pts)</t>
  </si>
  <si>
    <t xml:space="preserve">a-3. Plan includes a discussion of past floods [REQUIRED] (5 pts) </t>
  </si>
  <si>
    <t>b. Description of the impact of the hazards on: (max: 25 pts)</t>
  </si>
  <si>
    <t xml:space="preserve">    (3) Critical facilities and infrastructure (5 pts)  </t>
  </si>
  <si>
    <t xml:space="preserve">    (5) Number and type of affected buildings (5 pts)</t>
  </si>
  <si>
    <t>E-mail:</t>
  </si>
  <si>
    <t>e. Includes a description of development, redevelopment, and population trends and a discussion of what the future brings for development and redevelopment in the community, the watershed, and natural resource areas (7 pts)</t>
  </si>
  <si>
    <t>d. The assessment describes areas within the floodplain that provide  natural functions (5 pts)</t>
  </si>
  <si>
    <t>R7.</t>
  </si>
  <si>
    <t>Repetitive loss areas</t>
  </si>
  <si>
    <t>S1.</t>
  </si>
  <si>
    <t>Does the Plan include goals to reduce/avoid long-term vulnerabilities to the identified hazards?</t>
  </si>
  <si>
    <t>Mitigation Strategy</t>
  </si>
  <si>
    <t>S2.</t>
  </si>
  <si>
    <t xml:space="preserve"> Does the plan document each jurisdiction’s existing authorities, policies, programs and resources and its ability to expand on and improve these existing policies and programs?</t>
  </si>
  <si>
    <t>S3.</t>
  </si>
  <si>
    <t>S4.</t>
  </si>
  <si>
    <t>S5.</t>
  </si>
  <si>
    <t>S6.</t>
  </si>
  <si>
    <t>Does the Plan explain how the mitigation actions and projects will be prioritized (including cost benefit review)?</t>
  </si>
  <si>
    <t>S7.</t>
  </si>
  <si>
    <t xml:space="preserve">Does the LMS list the jurisdiction(s) participating in the plan that are seeking approval? </t>
  </si>
  <si>
    <t>Does the plan identify who represented each jurisdiction? (At a minimum, it must identify the jurisdiction represented and the person’s position or title and agency within the jurisdiction.)</t>
  </si>
  <si>
    <t>P5.</t>
  </si>
  <si>
    <t xml:space="preserve">Does the plan identify how the stakeholders were invited to participate in the process? </t>
  </si>
  <si>
    <t xml:space="preserve">b. Coordinating with communities and other agencies (Up to 30 pts) </t>
  </si>
  <si>
    <t>Does the Plan provide rationale for the omission of any natural hazards that are commonly recognized to affect the jurisdiction(s) in the planning area?</t>
  </si>
  <si>
    <t>R8.</t>
  </si>
  <si>
    <t>Does the Plan identify and analyze a comprehensive range (different alternatives) of specific mitigation actions and projects to reduce the impacts from hazards?</t>
  </si>
  <si>
    <t>Does the Plan identify mitigation actions for every hazard posing a threat to each participating jurisdiction?</t>
  </si>
  <si>
    <t>S8.</t>
  </si>
  <si>
    <t>Does the Plan identify the position, office, department, or agency responsible for implementing and administering the action/project, potential funding sources and expected timeframes for completion?</t>
  </si>
  <si>
    <t>S9.</t>
  </si>
  <si>
    <t>S10.</t>
  </si>
  <si>
    <t>S11.</t>
  </si>
  <si>
    <t>M1.</t>
  </si>
  <si>
    <t>The updated plan must explain how the jurisdiction(s) incorporated the mitigation plan, when appropriate, into other planning mechanisms as a demonstration of progress in local hazard mitigation efforts.</t>
  </si>
  <si>
    <t>Does the LMS identify the local planning mechanisms where hazard mitigation information and/or actions may be incorporated?</t>
  </si>
  <si>
    <t>Does the plan describe each community’s process to integrate the data, information, and hazard mitigation goals and actions into other planning mechanisms?</t>
  </si>
  <si>
    <t xml:space="preserve">Was the plan revised to reflect changes in development? </t>
  </si>
  <si>
    <t>Plan Evaluation and Maintenance</t>
  </si>
  <si>
    <t>M2.</t>
  </si>
  <si>
    <t>Was the plan revised to reflect progress in local mitigation efforts? (Were projects completed, deleted or deferred and why if they were deleted or deferred?)</t>
  </si>
  <si>
    <t>M3.</t>
  </si>
  <si>
    <t>Was the plan revised to reflect changes in priorities since the plan was previously approved?</t>
  </si>
  <si>
    <t>M4.</t>
  </si>
  <si>
    <t>M7.</t>
  </si>
  <si>
    <t>M6.</t>
  </si>
  <si>
    <t>M5.</t>
  </si>
  <si>
    <t>Jurisdictional Risk Assessment</t>
  </si>
  <si>
    <t>Hazard Identified</t>
  </si>
  <si>
    <t>General Description of Hazard</t>
  </si>
  <si>
    <t>Location</t>
  </si>
  <si>
    <t>Overall Summary of Vulnerability</t>
  </si>
  <si>
    <t>Impacts</t>
  </si>
  <si>
    <t>Probability</t>
  </si>
  <si>
    <t>Extent</t>
  </si>
  <si>
    <t>Project List Template</t>
  </si>
  <si>
    <t>Hazards Mitigated</t>
  </si>
  <si>
    <t>Mitigation Goals Achieved</t>
  </si>
  <si>
    <t>Estimated Costs</t>
  </si>
  <si>
    <t>Timeframe for Completion</t>
  </si>
  <si>
    <t>R9.</t>
  </si>
  <si>
    <t>New, Deferred, Completed or Deleted</t>
  </si>
  <si>
    <t>If Deleted or Deferred, Why?</t>
  </si>
  <si>
    <t>Name &amp; Description of Project</t>
  </si>
  <si>
    <t>Priority rank/ score</t>
  </si>
  <si>
    <t>Agency Resposible for Implementation.</t>
  </si>
  <si>
    <t>Jurisdiction (Location of Project)</t>
  </si>
  <si>
    <t>*Red column headings indicate fields required to meet FEMA requirements</t>
  </si>
  <si>
    <t>Step 7</t>
  </si>
  <si>
    <t>Plan Adoption</t>
  </si>
  <si>
    <t>A1.</t>
  </si>
  <si>
    <t>Does the Plan include documentation that the plan has been formally adopted by the governing body of the jurisdiction requesting approval?</t>
  </si>
  <si>
    <t>A2.</t>
  </si>
  <si>
    <t xml:space="preserve">For multi-jurisdictional plans, has each jurisdiction requesting approval of the plan documented formal plan adoption? </t>
  </si>
  <si>
    <t>Type of Jurisdiction (school board, non-profit, special district, city, town, etc.)</t>
  </si>
  <si>
    <t>Plan Title:</t>
  </si>
  <si>
    <t>Plan Date:</t>
  </si>
  <si>
    <t xml:space="preserve"> CRS</t>
  </si>
  <si>
    <t>Step 9</t>
  </si>
  <si>
    <t>Step 8</t>
  </si>
  <si>
    <t>Potential Funding Source(s)</t>
  </si>
  <si>
    <t>Jurisdictions Directly Benefitting from the Project</t>
  </si>
  <si>
    <t>Step 6</t>
  </si>
  <si>
    <t xml:space="preserve">c. Mitigation action items (excluding public information activities) are listed for other hazards described in the plan (5 pts) </t>
  </si>
  <si>
    <t xml:space="preserve">b. Mitigation action plan establishes or revises post-disaster redevelopment or mitigation policies and procedures (10 pts) </t>
  </si>
  <si>
    <t xml:space="preserve">d. Plan reviews activities that protect the natural and beneficial functions of the floodplain, such as wetlands protections (5 pts) </t>
  </si>
  <si>
    <t xml:space="preserve">e. Plan reviews emergency services activities, such as warning and sandbagging (5 pts) </t>
  </si>
  <si>
    <t xml:space="preserve">f.  Plan reviews structural projects, such as levees, reservoirs, and channel modifications (5 pts) </t>
  </si>
  <si>
    <t>a. Mitigation actions must be prioritized  [REQUIRED] (0 pts)</t>
  </si>
  <si>
    <t>a. CRS mitigation actions items identify who is responsible for implementation, when it will be done and how it will be funded [REQUIRED] (0 pts)</t>
  </si>
  <si>
    <t xml:space="preserve"> Adopt the plan (2 pts)</t>
  </si>
  <si>
    <t>Is there discussion of how the community(ies) will continue public participation in the plan maintenance process?</t>
  </si>
  <si>
    <t>Step 10</t>
  </si>
  <si>
    <t>a. The community has procedures for monitoring implementation, reviewing progress, and recommending revisions to the plan in an annual evaluation report (2 pts)</t>
  </si>
  <si>
    <t xml:space="preserve">a-2. Recommendations for activities from 3 of the 6 mitigation categories listed in Step 7 (10 additional pts or 20 total pts) </t>
  </si>
  <si>
    <t xml:space="preserve">a-1. Recommendations for activities from 2 of the 6 mitigation categories listed in Step 7 (10 pts) </t>
  </si>
  <si>
    <t xml:space="preserve">a-3. Recommendations for activities from 4 of the 6 mitigation categories listed in Step 7 (10 additional pts or 30 total pts) </t>
  </si>
  <si>
    <t xml:space="preserve">a-4. Recommendations for activities from 5 of the 6 mitigation categories listed in Step 7 (40 total pts) </t>
  </si>
  <si>
    <t xml:space="preserve">c. The planning process is formally created or recognized by the community’s governing board (2 pts) </t>
  </si>
  <si>
    <t xml:space="preserve">c. Public meeting held  to accept input on the draft plan (15 pts) </t>
  </si>
  <si>
    <t xml:space="preserve">d. Other public information activities to explain the process or encourage input (Up to 30 pts) </t>
  </si>
  <si>
    <t>a. Includes a review of existing studies and plans [REQUIRED] (5 pts)</t>
  </si>
  <si>
    <t>b. Plan includes assessment of less frequent floods including identifying the hazard, mapping the affected area, and summarizing the hazard (10 pts)</t>
  </si>
  <si>
    <t>c. Plan includes assessment of areas likely to flood or get worse in the future based on development and climate change or sea level rise (5 pts)</t>
  </si>
  <si>
    <t xml:space="preserve">d. The plan describes magnitude, history, and probability of other natural hazards (5 pts) </t>
  </si>
  <si>
    <t>a. Summary of the vulnerability to each hazard identified in the hazard assessment and their community impact [REQUIRED] (2 pts)</t>
  </si>
  <si>
    <t xml:space="preserve">    (1) Life safety, and procedures for warning and evacuation (5 pts)           </t>
  </si>
  <si>
    <t xml:space="preserve">    (4) The community’s economy, tax base, and major employers (5 pts) </t>
  </si>
  <si>
    <t xml:space="preserve">f. Includes a description of the impact of the future flooding conditions described in Step 4(c) on people, property, and natural floodplain functions (5 pts) </t>
  </si>
  <si>
    <t>Set goals that address all flood-related problems identified in Step 5 (2 pts)</t>
  </si>
  <si>
    <t xml:space="preserve">g. Plan reviews public information activities, such as outreach projects and environmental education programs (5 pts) </t>
  </si>
  <si>
    <t>b. The annual evaluation report is prepared by the same planning committee that prepared the plan credited in Step 2(a) or by a successor committee with a similar membership created to replace previous group and is charge with monitoring and evaluating implementation of the plan (6 pts if committee meets once a year; 12 pts if committee meets twice/year; 24 pts if committee meets at least quarterly)</t>
  </si>
  <si>
    <t xml:space="preserve">b. The planning committee is composed of staff that represent each of the categories presented in Step 7 (9 pts) </t>
  </si>
  <si>
    <t>a. The planning process was conducted through a planning committee that has at least half of its members being public or stakeholder representatives, meets a sufficient amount of times, and is open and advertised to the public   (60 pts)</t>
  </si>
  <si>
    <t xml:space="preserve">    (2) Public health including individual hazards from floodwaters/mold (5 pts)</t>
  </si>
  <si>
    <t xml:space="preserve">a. Plan includes a review, including pro and cons, of preventive activities, such as codes and ordinances that could address problems described in step 5, and includes a review of comprehensive or land use plan, building code, zoning ordinance, floodplain management regulation, subdivision ordinance and storm water management regulations (5 pts) </t>
  </si>
  <si>
    <t>b. Plan includes a review of floodplain management regulatory standards to determine if they're sufficient for current &amp; future conditions (5 pts)</t>
  </si>
  <si>
    <t xml:space="preserve">c. Plan reviews property protection activities, such as acquisition, retrofitting, and flood insurance (5 pts) </t>
  </si>
  <si>
    <t xml:space="preserve">a. The office responsible for the community's land use and comprehensive planning is actively involved in the planning process (4 pts) </t>
  </si>
  <si>
    <t>Date Received in FEMA Region IV</t>
  </si>
  <si>
    <t>Date Received by FDEM</t>
  </si>
  <si>
    <t>Date Plan Not Approved</t>
  </si>
  <si>
    <t>Date Plan Approved Pending Adoption</t>
  </si>
  <si>
    <t>Date Plan Approved</t>
  </si>
  <si>
    <t>A. Plan Strengths and Opportunities for Improvement</t>
  </si>
  <si>
    <t>This section provides a discussion of the strengths of the plan document and identifies areas where these could be improved beyond minimum requirements.</t>
  </si>
  <si>
    <t>Element A: Planning Process</t>
  </si>
  <si>
    <t>Strengths:</t>
  </si>
  <si>
    <t>Opportunities for Improvement:</t>
  </si>
  <si>
    <t>Element B: Hazard Identification &amp; Risk Assessment</t>
  </si>
  <si>
    <t>Element C: Mitigation Strategy</t>
  </si>
  <si>
    <t>Element D: Plan Update, Evaluation, and Implementation (Plan Updates Only)</t>
  </si>
  <si>
    <t xml:space="preserve">B. Resources for Implementing Your Approved Plan </t>
  </si>
  <si>
    <t>MULTI-JURISDICTIONAAL SUMMARY SHEET</t>
  </si>
  <si>
    <t xml:space="preserve">MULTI-JURISDICTION SUMMARY SHEET </t>
  </si>
  <si>
    <t>Requirements Met (Y/N)</t>
  </si>
  <si>
    <t>#</t>
  </si>
  <si>
    <t>A.              Planning Process</t>
  </si>
  <si>
    <t>E.                       Plan Adoption</t>
  </si>
  <si>
    <t>B.                                  Hazard Identification &amp; Risk Assessment</t>
  </si>
  <si>
    <t>C.        Mitigation Strategy</t>
  </si>
  <si>
    <t>D.                                Plan Review, Evaluation &amp; Implementation</t>
  </si>
  <si>
    <t>Required Revisions:</t>
  </si>
  <si>
    <r>
      <rPr>
        <b/>
        <sz val="12"/>
        <color theme="0"/>
        <rFont val="Calibri"/>
        <family val="2"/>
        <scheme val="minor"/>
      </rPr>
      <t xml:space="preserve">INSTRUCTIONS: </t>
    </r>
    <r>
      <rPr>
        <sz val="12"/>
        <color theme="0"/>
        <rFont val="Calibri"/>
        <family val="2"/>
        <scheme val="minor"/>
      </rPr>
      <t xml:space="preserve"> For multi-jurisdictional plans, a Multi-jurisdiction Summary Spreadsheet may be completed by listing each participating jurisdiction, which required Elements for each jurisdiction were ‘Met’ or ‘Not Met,’ and when the adoption resolutions were received.  This Summary Sheet does not imply that a mini-plan be developed for each jurisdiction; it should be used as an optional worksheet to ensure that each jurisdiction participating in the Plan has been documented and has met the requirements for those Elements (A through E).</t>
    </r>
  </si>
  <si>
    <t xml:space="preserve">Jurisdiction Name </t>
  </si>
  <si>
    <r>
      <t>Does the LMS document the planning process, including how it was prepared (with a narrative description, meeting minutes, sign-in sheets, or another method)</t>
    </r>
    <r>
      <rPr>
        <sz val="11"/>
        <color indexed="8"/>
        <rFont val="Calibri"/>
        <family val="2"/>
        <scheme val="minor"/>
      </rPr>
      <t xml:space="preserve">? </t>
    </r>
  </si>
  <si>
    <r>
      <t xml:space="preserve">Does the Plan include a general </t>
    </r>
    <r>
      <rPr>
        <b/>
        <sz val="11"/>
        <color indexed="8"/>
        <rFont val="Calibri"/>
        <family val="2"/>
        <scheme val="minor"/>
      </rPr>
      <t>description</t>
    </r>
    <r>
      <rPr>
        <sz val="11"/>
        <color indexed="8"/>
        <rFont val="Calibri"/>
        <family val="2"/>
        <scheme val="minor"/>
      </rPr>
      <t xml:space="preserve"> of all natural hazards that can affect each jurisdiction? </t>
    </r>
  </si>
  <si>
    <r>
      <t xml:space="preserve">Does the Plan include a description of the </t>
    </r>
    <r>
      <rPr>
        <b/>
        <sz val="11"/>
        <color indexed="8"/>
        <rFont val="Calibri"/>
        <family val="2"/>
        <scheme val="minor"/>
      </rPr>
      <t>location</t>
    </r>
    <r>
      <rPr>
        <sz val="11"/>
        <color indexed="8"/>
        <rFont val="Calibri"/>
        <family val="2"/>
        <scheme val="minor"/>
      </rPr>
      <t xml:space="preserve"> for all natural hazards that can affect each jurisdiction?</t>
    </r>
  </si>
  <si>
    <r>
      <t xml:space="preserve">Does the Plan include a description of the </t>
    </r>
    <r>
      <rPr>
        <b/>
        <sz val="11"/>
        <color indexed="8"/>
        <rFont val="Calibri"/>
        <family val="2"/>
        <scheme val="minor"/>
      </rPr>
      <t>extent</t>
    </r>
    <r>
      <rPr>
        <sz val="11"/>
        <color indexed="8"/>
        <rFont val="Calibri"/>
        <family val="2"/>
        <scheme val="minor"/>
      </rPr>
      <t xml:space="preserve"> for all natural hazards that can affect each jurisdiction? </t>
    </r>
  </si>
  <si>
    <r>
      <t xml:space="preserve">Does the Plan include information on </t>
    </r>
    <r>
      <rPr>
        <b/>
        <sz val="11"/>
        <color indexed="8"/>
        <rFont val="Calibri"/>
        <family val="2"/>
        <scheme val="minor"/>
      </rPr>
      <t>previous occurrences</t>
    </r>
    <r>
      <rPr>
        <sz val="11"/>
        <color indexed="8"/>
        <rFont val="Calibri"/>
        <family val="2"/>
        <scheme val="minor"/>
      </rPr>
      <t xml:space="preserve"> of hazard events for each jurisdiction? </t>
    </r>
  </si>
  <si>
    <r>
      <t xml:space="preserve">Does the Plan include information on the </t>
    </r>
    <r>
      <rPr>
        <b/>
        <sz val="11"/>
        <color indexed="8"/>
        <rFont val="Calibri"/>
        <family val="2"/>
        <scheme val="minor"/>
      </rPr>
      <t>probability</t>
    </r>
    <r>
      <rPr>
        <sz val="11"/>
        <color indexed="8"/>
        <rFont val="Calibri"/>
        <family val="2"/>
        <scheme val="minor"/>
      </rPr>
      <t xml:space="preserve"> of future hazard events for each jurisdiction? </t>
    </r>
  </si>
  <si>
    <r>
      <t xml:space="preserve">Is there a description of each hazard’s </t>
    </r>
    <r>
      <rPr>
        <b/>
        <sz val="11"/>
        <color indexed="8"/>
        <rFont val="Calibri"/>
        <family val="2"/>
        <scheme val="minor"/>
      </rPr>
      <t>impacts</t>
    </r>
    <r>
      <rPr>
        <sz val="11"/>
        <color indexed="8"/>
        <rFont val="Calibri"/>
        <family val="2"/>
        <scheme val="minor"/>
      </rPr>
      <t xml:space="preserve"> on each jurisdiction (what happens to structures, infrastructure, people, environment, etc.)? </t>
    </r>
  </si>
  <si>
    <r>
      <t xml:space="preserve">Is there a description of each identified hazard’s overall </t>
    </r>
    <r>
      <rPr>
        <b/>
        <sz val="11"/>
        <color indexed="8"/>
        <rFont val="Calibri"/>
        <family val="2"/>
        <scheme val="minor"/>
      </rPr>
      <t>vulnerability</t>
    </r>
    <r>
      <rPr>
        <sz val="11"/>
        <color indexed="8"/>
        <rFont val="Calibri"/>
        <family val="2"/>
        <scheme val="minor"/>
      </rPr>
      <t xml:space="preserve">  (structures, systems, populations or other community assets defined by the community that are identified as being susceptible to damage and loss from hazard events) for each jurisdiction? </t>
    </r>
  </si>
  <si>
    <r>
      <t xml:space="preserve">Does the Plan describe the </t>
    </r>
    <r>
      <rPr>
        <b/>
        <sz val="11"/>
        <color indexed="8"/>
        <rFont val="Calibri"/>
        <family val="2"/>
        <scheme val="minor"/>
      </rPr>
      <t>type</t>
    </r>
    <r>
      <rPr>
        <sz val="11"/>
        <color indexed="8"/>
        <rFont val="Calibri"/>
        <family val="2"/>
        <scheme val="minor"/>
      </rPr>
      <t xml:space="preserve"> (residential, commercial, institutional, etc.) </t>
    </r>
    <r>
      <rPr>
        <b/>
        <sz val="11"/>
        <color indexed="8"/>
        <rFont val="Calibri"/>
        <family val="2"/>
        <scheme val="minor"/>
      </rPr>
      <t xml:space="preserve">and number </t>
    </r>
    <r>
      <rPr>
        <sz val="11"/>
        <color indexed="8"/>
        <rFont val="Calibri"/>
        <family val="2"/>
        <scheme val="minor"/>
      </rPr>
      <t>of FEMA repetitive loss properties within each jurisdiction?</t>
    </r>
  </si>
  <si>
    <r>
      <t>Does the Plan address</t>
    </r>
    <r>
      <rPr>
        <b/>
        <sz val="11"/>
        <color indexed="8"/>
        <rFont val="Calibri"/>
        <family val="2"/>
        <scheme val="minor"/>
      </rPr>
      <t xml:space="preserve"> whether or not</t>
    </r>
    <r>
      <rPr>
        <sz val="11"/>
        <color indexed="8"/>
        <rFont val="Calibri"/>
        <family val="2"/>
        <scheme val="minor"/>
      </rPr>
      <t xml:space="preserve"> each jurisdiction participates in the National Flood Insurance Program (NFIP) </t>
    </r>
    <r>
      <rPr>
        <b/>
        <sz val="11"/>
        <color indexed="8"/>
        <rFont val="Calibri"/>
        <family val="2"/>
        <scheme val="minor"/>
      </rPr>
      <t xml:space="preserve">and how </t>
    </r>
    <r>
      <rPr>
        <sz val="11"/>
        <color indexed="8"/>
        <rFont val="Calibri"/>
        <family val="2"/>
        <scheme val="minor"/>
      </rPr>
      <t>they will continue to comply with NFIP requirements?</t>
    </r>
  </si>
  <si>
    <r>
      <t xml:space="preserve">Do the identified mitigation actions and projects have an emphasis on </t>
    </r>
    <r>
      <rPr>
        <b/>
        <sz val="11"/>
        <color indexed="8"/>
        <rFont val="Calibri"/>
        <family val="2"/>
        <scheme val="minor"/>
      </rPr>
      <t>new and existing</t>
    </r>
    <r>
      <rPr>
        <sz val="11"/>
        <color indexed="8"/>
        <rFont val="Calibri"/>
        <family val="2"/>
        <scheme val="minor"/>
      </rPr>
      <t xml:space="preserve"> buildings and infrastructure?</t>
    </r>
  </si>
  <si>
    <r>
      <t xml:space="preserve">Does the plan identify </t>
    </r>
    <r>
      <rPr>
        <b/>
        <sz val="11"/>
        <color indexed="8"/>
        <rFont val="Calibri"/>
        <family val="2"/>
        <scheme val="minor"/>
      </rPr>
      <t>how</t>
    </r>
    <r>
      <rPr>
        <sz val="11"/>
        <color indexed="8"/>
        <rFont val="Calibri"/>
        <family val="2"/>
        <scheme val="minor"/>
      </rPr>
      <t xml:space="preserve">, </t>
    </r>
    <r>
      <rPr>
        <b/>
        <sz val="11"/>
        <color indexed="8"/>
        <rFont val="Calibri"/>
        <family val="2"/>
        <scheme val="minor"/>
      </rPr>
      <t>when</t>
    </r>
    <r>
      <rPr>
        <sz val="11"/>
        <color indexed="8"/>
        <rFont val="Calibri"/>
        <family val="2"/>
        <scheme val="minor"/>
      </rPr>
      <t xml:space="preserve">, and </t>
    </r>
    <r>
      <rPr>
        <b/>
        <sz val="11"/>
        <color indexed="8"/>
        <rFont val="Calibri"/>
        <family val="2"/>
        <scheme val="minor"/>
      </rPr>
      <t>by whom</t>
    </r>
    <r>
      <rPr>
        <sz val="11"/>
        <color indexed="8"/>
        <rFont val="Calibri"/>
        <family val="2"/>
        <scheme val="minor"/>
      </rPr>
      <t xml:space="preserve"> the plan will be monitored (how will implementation be tracked) over time?</t>
    </r>
  </si>
  <si>
    <r>
      <t xml:space="preserve">Does the plan identify </t>
    </r>
    <r>
      <rPr>
        <b/>
        <sz val="11"/>
        <color indexed="8"/>
        <rFont val="Calibri"/>
        <family val="2"/>
        <scheme val="minor"/>
      </rPr>
      <t>how</t>
    </r>
    <r>
      <rPr>
        <sz val="11"/>
        <color indexed="8"/>
        <rFont val="Calibri"/>
        <family val="2"/>
        <scheme val="minor"/>
      </rPr>
      <t xml:space="preserve">, </t>
    </r>
    <r>
      <rPr>
        <b/>
        <sz val="11"/>
        <color indexed="8"/>
        <rFont val="Calibri"/>
        <family val="2"/>
        <scheme val="minor"/>
      </rPr>
      <t>when</t>
    </r>
    <r>
      <rPr>
        <sz val="11"/>
        <color indexed="8"/>
        <rFont val="Calibri"/>
        <family val="2"/>
        <scheme val="minor"/>
      </rPr>
      <t xml:space="preserve">, and </t>
    </r>
    <r>
      <rPr>
        <b/>
        <sz val="11"/>
        <color indexed="8"/>
        <rFont val="Calibri"/>
        <family val="2"/>
        <scheme val="minor"/>
      </rPr>
      <t>by whom</t>
    </r>
    <r>
      <rPr>
        <sz val="11"/>
        <color indexed="8"/>
        <rFont val="Calibri"/>
        <family val="2"/>
        <scheme val="minor"/>
      </rPr>
      <t xml:space="preserve"> the plan will be evaluated (assessing the effectiveness of the plan at achieving stated purpose and goals) over time?</t>
    </r>
  </si>
  <si>
    <r>
      <t xml:space="preserve">Does the plan identify </t>
    </r>
    <r>
      <rPr>
        <b/>
        <sz val="11"/>
        <color indexed="8"/>
        <rFont val="Calibri"/>
        <family val="2"/>
        <scheme val="minor"/>
      </rPr>
      <t>how</t>
    </r>
    <r>
      <rPr>
        <sz val="11"/>
        <color indexed="8"/>
        <rFont val="Calibri"/>
        <family val="2"/>
        <scheme val="minor"/>
      </rPr>
      <t xml:space="preserve">, </t>
    </r>
    <r>
      <rPr>
        <b/>
        <sz val="11"/>
        <color indexed="8"/>
        <rFont val="Calibri"/>
        <family val="2"/>
        <scheme val="minor"/>
      </rPr>
      <t>when</t>
    </r>
    <r>
      <rPr>
        <sz val="11"/>
        <color indexed="8"/>
        <rFont val="Calibri"/>
        <family val="2"/>
        <scheme val="minor"/>
      </rPr>
      <t xml:space="preserve">, and </t>
    </r>
    <r>
      <rPr>
        <b/>
        <sz val="11"/>
        <color indexed="8"/>
        <rFont val="Calibri"/>
        <family val="2"/>
        <scheme val="minor"/>
      </rPr>
      <t>by whom</t>
    </r>
    <r>
      <rPr>
        <sz val="11"/>
        <color indexed="8"/>
        <rFont val="Calibri"/>
        <family val="2"/>
        <scheme val="minor"/>
      </rPr>
      <t xml:space="preserve"> the plan will be updated during the 5-year cycle?</t>
    </r>
  </si>
  <si>
    <r>
      <rPr>
        <b/>
        <sz val="11"/>
        <rFont val="Calibri"/>
        <family val="2"/>
        <scheme val="minor"/>
      </rPr>
      <t>Reviewer Comments:</t>
    </r>
    <r>
      <rPr>
        <sz val="11"/>
        <color theme="1"/>
        <rFont val="Calibri"/>
        <family val="2"/>
        <scheme val="minor"/>
      </rPr>
      <t xml:space="preserve"> </t>
    </r>
  </si>
  <si>
    <r>
      <rPr>
        <b/>
        <sz val="11"/>
        <color indexed="8"/>
        <rFont val="Calibri"/>
        <family val="2"/>
        <scheme val="minor"/>
      </rPr>
      <t>Reviewer Comments:</t>
    </r>
    <r>
      <rPr>
        <sz val="11"/>
        <color theme="1"/>
        <rFont val="Calibri"/>
        <family val="2"/>
        <scheme val="minor"/>
      </rPr>
      <t xml:space="preserve"> </t>
    </r>
  </si>
  <si>
    <r>
      <rPr>
        <b/>
        <sz val="11"/>
        <color indexed="8"/>
        <rFont val="Calibri"/>
        <family val="2"/>
        <scheme val="minor"/>
      </rPr>
      <t xml:space="preserve">Reviewer Comments: </t>
    </r>
  </si>
  <si>
    <t xml:space="preserve">FEMA LOCAL MITIGATION PLAN REVIEW TOOL </t>
  </si>
  <si>
    <t>SECTION 2. PLAN ASSESSMENT</t>
  </si>
  <si>
    <t>SECTION 1. REGULATION CHECKLIST</t>
  </si>
  <si>
    <r>
      <t xml:space="preserve">Date Received in FEMA Region </t>
    </r>
    <r>
      <rPr>
        <b/>
        <sz val="11"/>
        <color indexed="8"/>
        <rFont val="Calibri"/>
        <family val="2"/>
        <scheme val="minor"/>
      </rPr>
      <t>IV</t>
    </r>
  </si>
  <si>
    <r>
      <rPr>
        <b/>
        <sz val="11"/>
        <rFont val="Calibri"/>
        <family val="2"/>
        <scheme val="minor"/>
      </rPr>
      <t xml:space="preserve">Regulation </t>
    </r>
    <r>
      <rPr>
        <sz val="11"/>
        <rFont val="Calibri"/>
        <family val="2"/>
        <scheme val="minor"/>
      </rPr>
      <t>(44CFR 201.6 Local Mitigation Plans)</t>
    </r>
  </si>
  <si>
    <r>
      <rPr>
        <b/>
        <sz val="11"/>
        <rFont val="Calibri"/>
        <family val="2"/>
        <scheme val="minor"/>
      </rPr>
      <t>ELEMENT D. PLAN REVIEW, EVALUATION, AND IMPLEMENTATION</t>
    </r>
    <r>
      <rPr>
        <sz val="11"/>
        <rFont val="Calibri"/>
        <family val="2"/>
        <scheme val="minor"/>
      </rPr>
      <t xml:space="preserve"> (applicable to plan updates only)</t>
    </r>
  </si>
  <si>
    <r>
      <rPr>
        <b/>
        <sz val="11"/>
        <color theme="0"/>
        <rFont val="Calibri"/>
        <family val="2"/>
        <scheme val="minor"/>
      </rPr>
      <t xml:space="preserve">INSTRUCTIONS: </t>
    </r>
    <r>
      <rPr>
        <sz val="11"/>
        <color theme="0"/>
        <rFont val="Calibri"/>
        <family val="2"/>
        <scheme val="minor"/>
      </rPr>
      <t>The purpose of the Plan Assessment is to offer the local community more comprehensive feedback to the community on the quality and utility of the plan in a narrative format.  The audience for the Plan Assessment is not only the plan developer/local community planner, but also elected officials, local departments and agencies, and others involved in implementing the Local Mitigation Plan. The Plan Assessment must be completed by FEMA.   The Assessment is an opportunity for FEMA to provide feedback and information to the community on: 1) suggested improvements to the Plan; 2) specific sections in the Plan where the community has gone above and beyond minimum requirements; 3) recommendations for plan implementation; and 4) ongoing partnership(s) and information on other FEMA programs, specifically RiskMAP and Hazard Mitigation Assistance programs.  The Plan Assessment is divided into two sections:</t>
    </r>
  </si>
  <si>
    <r>
      <rPr>
        <b/>
        <sz val="11"/>
        <color theme="0"/>
        <rFont val="Calibri"/>
        <family val="2"/>
        <scheme val="minor"/>
      </rPr>
      <t>Plan Strengths and Opportunities for Improvement</t>
    </r>
    <r>
      <rPr>
        <sz val="11"/>
        <color theme="0"/>
        <rFont val="Calibri"/>
        <family val="2"/>
        <scheme val="minor"/>
      </rPr>
      <t xml:space="preserve"> is organized according to the plan  Elements listed in the Regulation Checklist.  Each Element includes a series of italicized   bulleted items that are suggested topics for consideration while evaluating plans, but it is not intended to be a comprehensive list.  FEMA Mitigation Planners are not required to answer each bullet item, and should use them as a guide to paraphrase their own written assessment (2-3 sentences) of each Element.</t>
    </r>
  </si>
  <si>
    <r>
      <rPr>
        <b/>
        <sz val="11"/>
        <color theme="0"/>
        <rFont val="Calibri"/>
        <family val="2"/>
        <scheme val="minor"/>
      </rPr>
      <t>Resources for Implementing Your Approved Plan</t>
    </r>
    <r>
      <rPr>
        <sz val="11"/>
        <color theme="0"/>
        <rFont val="Calibri"/>
        <family val="2"/>
        <scheme val="minor"/>
      </rPr>
      <t xml:space="preserve"> provides a place for FEMA to offer information, data sources and general suggestions on the overall plan implementation and maintenance process.  Information on other possible sources of assistance including, but not limited to, existing publications, grant funding or training opportunities, can be provided. States may add state and local resources, if available.</t>
    </r>
  </si>
  <si>
    <t>HAZARD REVIEW CHECKLIST</t>
  </si>
  <si>
    <t>Match                                  (if applicable)</t>
  </si>
  <si>
    <t>PROJECT LIST TEMPLATE</t>
  </si>
  <si>
    <r>
      <t xml:space="preserve"> Credit Points:</t>
    </r>
    <r>
      <rPr>
        <b/>
        <i/>
        <sz val="11"/>
        <rFont val="Calibri"/>
        <family val="2"/>
        <scheme val="minor"/>
      </rPr>
      <t xml:space="preserve">  </t>
    </r>
    <r>
      <rPr>
        <i/>
        <sz val="11"/>
        <rFont val="Calibri"/>
        <family val="2"/>
        <scheme val="minor"/>
      </rPr>
      <t>Enter the section or page number of the plan where each credited item can be found.</t>
    </r>
  </si>
  <si>
    <t xml:space="preserve">  d. Other public information activities to encourage input (Up to 30) </t>
  </si>
  <si>
    <t xml:space="preserve">     a. Review of existing studies and plans [REQUIRED] (5)</t>
  </si>
  <si>
    <t xml:space="preserve">     a.   Plan includes an assessment of the flood hazard  [REQUIRED] with:</t>
  </si>
  <si>
    <t xml:space="preserve">      d. The plan describes other natural hazards [REQUIRED FOR DMA] (5) </t>
  </si>
  <si>
    <t xml:space="preserve">          their community impact  [REQUIRED] (2)    </t>
  </si>
  <si>
    <t xml:space="preserve">      f.  Impact of future flooding conditions outline in Step 4, item c (5)</t>
  </si>
  <si>
    <t xml:space="preserve">6.  Set goals.  [REQUIRED] (2) </t>
  </si>
  <si>
    <t xml:space="preserve">     f.  Structural projects (5) </t>
  </si>
  <si>
    <t xml:space="preserve">     a. Actions must be prioritized  [REQUIRED]</t>
  </si>
  <si>
    <t xml:space="preserve">      a. Procedures to monitor and recommend revisions  [REQUIRED] (2) </t>
  </si>
  <si>
    <t>510  FLOODPLAIN MANAGEMENT PLANNING CHECKLIST</t>
  </si>
  <si>
    <r>
      <t>INSTRUCTIONS:</t>
    </r>
    <r>
      <rPr>
        <sz val="12"/>
        <color theme="0"/>
        <rFont val="Calibri"/>
        <family val="2"/>
        <scheme val="minor"/>
      </rPr>
      <t xml:space="preserve"> Section 1 will autopopulate based on the information entered into the Florida LMS Crosswalk (with the exception of Element F). Section 2 requires infromation to be manually entered by the plan reviewer.</t>
    </r>
  </si>
  <si>
    <r>
      <t xml:space="preserve">INSTRUCTIONS: </t>
    </r>
    <r>
      <rPr>
        <sz val="12"/>
        <color theme="0"/>
        <rFont val="Calibri"/>
        <family val="2"/>
        <scheme val="minor"/>
      </rPr>
      <t>This checklist autopopulates based on the information entered into the CRS Steps of the Florida LMS Crosswalk.</t>
    </r>
  </si>
  <si>
    <t>KEY</t>
  </si>
  <si>
    <t>Required field</t>
  </si>
  <si>
    <t>Recommended / Optional field</t>
  </si>
  <si>
    <t>Auto-populated. Do not attempt to edit.</t>
  </si>
  <si>
    <t>Results fields. Do not attempt to edit.</t>
  </si>
  <si>
    <t xml:space="preserve">STATE OF FLORIDA: DIVISION OF EMERGENCY MANAGEMENT </t>
  </si>
  <si>
    <t>LOCAL MITIGATION STRATEGY (LMS) PLAN REVIEW TOOL</t>
  </si>
  <si>
    <t>Previous (&amp; Updated) Historical  Occurrences</t>
  </si>
  <si>
    <t>INSTRUCTIONS: Enter the requested informatio in each field below. For each requirement, please provide the location of in the plan and mark an "X" in either the Met or Not Met box. The National Flood Insurance Program's (NFIP) Community Rating System (CRS) Crosswalk has been integrated into the LMS Crosswalk to facilitate review of the planning requirements under this program.</t>
  </si>
  <si>
    <t xml:space="preserve">  </t>
  </si>
  <si>
    <t>STEP 2: 2017 FLORIDA LOCAL MITIGATION STRATEGY (LMS) CROSSWALK</t>
  </si>
  <si>
    <t>c.Review of all historical damage to buildings, including all repetitive loss properties and all properties that have received flood insurance claims payments and/or an estimate of the potential damage and dollar losses to vulnerable structures, including damage from mold and other flood-related hazards “per community” REQUIRED or you must conduct RLAA (5pts).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</si>
</sst>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0"/>
      <color theme="0"/>
      <name val="Arial"/>
      <family val="2"/>
    </font>
    <font>
      <sz val="10"/>
      <name val="Calibri"/>
      <family val="2"/>
      <scheme val="minor"/>
    </font>
    <font>
      <sz val="10"/>
      <color theme="1"/>
      <name val="Calibri"/>
      <family val="2"/>
      <scheme val="minor"/>
    </font>
    <font>
      <b/>
      <sz val="12"/>
      <color theme="3"/>
      <name val="Calibri"/>
      <family val="2"/>
      <scheme val="minor"/>
    </font>
    <font>
      <b/>
      <sz val="12"/>
      <color theme="0"/>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b/>
      <sz val="11"/>
      <name val="Calibri"/>
      <family val="2"/>
      <scheme val="minor"/>
    </font>
    <font>
      <sz val="9"/>
      <name val="Calibri"/>
      <family val="2"/>
      <scheme val="minor"/>
    </font>
    <font>
      <b/>
      <sz val="14"/>
      <color theme="0"/>
      <name val="Calibri"/>
      <family val="2"/>
      <scheme val="minor"/>
    </font>
    <font>
      <sz val="10"/>
      <color theme="0"/>
      <name val="Arial"/>
      <family val="2"/>
    </font>
    <font>
      <sz val="11"/>
      <color indexed="8"/>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b/>
      <sz val="11"/>
      <color rgb="FFC00000"/>
      <name val="Calibri"/>
      <family val="2"/>
      <scheme val="minor"/>
    </font>
    <font>
      <sz val="11"/>
      <color rgb="FFC00000"/>
      <name val="Calibri"/>
      <family val="2"/>
      <scheme val="minor"/>
    </font>
    <font>
      <sz val="12"/>
      <color theme="0"/>
      <name val="Calibri"/>
      <family val="2"/>
    </font>
    <font>
      <b/>
      <sz val="11"/>
      <color rgb="FF00B050"/>
      <name val="Calibri"/>
      <family val="2"/>
      <scheme val="minor"/>
    </font>
    <font>
      <i/>
      <sz val="11"/>
      <color theme="1"/>
      <name val="Calibri"/>
      <family val="2"/>
      <scheme val="minor"/>
    </font>
    <font>
      <b/>
      <u/>
      <sz val="11"/>
      <name val="Calibri"/>
      <family val="2"/>
      <scheme val="minor"/>
    </font>
    <font>
      <i/>
      <sz val="11"/>
      <name val="Calibri"/>
      <family val="2"/>
      <scheme val="minor"/>
    </font>
    <font>
      <b/>
      <i/>
      <sz val="11"/>
      <name val="Calibri"/>
      <family val="2"/>
      <scheme val="minor"/>
    </font>
    <font>
      <b/>
      <sz val="18"/>
      <color theme="0"/>
      <name val="Calibri"/>
      <family val="2"/>
    </font>
    <font>
      <b/>
      <sz val="13"/>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s>
  <borders count="83">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theme="0"/>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theme="0"/>
      </right>
      <top/>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6" fillId="0" borderId="0"/>
  </cellStyleXfs>
  <cellXfs count="927">
    <xf numFmtId="0" fontId="0" fillId="0" borderId="0" xfId="0"/>
    <xf numFmtId="0" fontId="10" fillId="5" borderId="0" xfId="1" applyFont="1" applyFill="1"/>
    <xf numFmtId="0" fontId="11" fillId="4" borderId="0" xfId="0" applyFont="1" applyFill="1" applyBorder="1"/>
    <xf numFmtId="0" fontId="11" fillId="4" borderId="0" xfId="0" applyFont="1" applyFill="1"/>
    <xf numFmtId="0" fontId="11" fillId="4" borderId="23" xfId="0" applyFont="1" applyFill="1" applyBorder="1"/>
    <xf numFmtId="0" fontId="11" fillId="4" borderId="15" xfId="0" applyFont="1" applyFill="1" applyBorder="1"/>
    <xf numFmtId="0" fontId="21" fillId="5" borderId="62" xfId="0" applyFont="1" applyFill="1" applyBorder="1" applyAlignment="1"/>
    <xf numFmtId="0" fontId="10" fillId="5" borderId="0" xfId="1" applyFont="1" applyFill="1" applyAlignment="1">
      <alignment horizontal="center" vertical="top" wrapText="1"/>
    </xf>
    <xf numFmtId="0" fontId="10" fillId="5" borderId="0" xfId="1" applyFont="1" applyFill="1" applyAlignment="1">
      <alignment horizontal="center"/>
    </xf>
    <xf numFmtId="0" fontId="20" fillId="5" borderId="0" xfId="1" applyFont="1" applyFill="1" applyAlignment="1">
      <alignment horizontal="center"/>
    </xf>
    <xf numFmtId="0" fontId="20" fillId="5" borderId="0" xfId="1" applyFont="1" applyFill="1"/>
    <xf numFmtId="0" fontId="10" fillId="5" borderId="62" xfId="1" applyFont="1" applyFill="1" applyBorder="1"/>
    <xf numFmtId="0" fontId="19" fillId="4" borderId="0" xfId="0" applyFont="1" applyFill="1" applyBorder="1" applyAlignment="1">
      <alignment horizontal="center"/>
    </xf>
    <xf numFmtId="0" fontId="10" fillId="5" borderId="0" xfId="1" applyFont="1" applyFill="1" applyBorder="1" applyProtection="1">
      <protection hidden="1"/>
    </xf>
    <xf numFmtId="0" fontId="10" fillId="5" borderId="0" xfId="1" applyFont="1" applyFill="1" applyProtection="1">
      <protection hidden="1"/>
    </xf>
    <xf numFmtId="0" fontId="12" fillId="5" borderId="0" xfId="1" applyFont="1" applyFill="1" applyBorder="1" applyProtection="1">
      <protection hidden="1"/>
    </xf>
    <xf numFmtId="0" fontId="10" fillId="5" borderId="0" xfId="1" applyFont="1" applyFill="1" applyAlignment="1" applyProtection="1">
      <alignment horizontal="center" vertical="center" wrapText="1"/>
      <protection hidden="1"/>
    </xf>
    <xf numFmtId="0" fontId="26" fillId="4" borderId="2" xfId="1" applyFont="1" applyFill="1" applyBorder="1" applyAlignment="1" applyProtection="1">
      <alignment horizontal="center" vertical="center" wrapText="1"/>
      <protection locked="0"/>
    </xf>
    <xf numFmtId="0" fontId="26" fillId="4" borderId="38" xfId="1" applyFont="1" applyFill="1" applyBorder="1" applyAlignment="1" applyProtection="1">
      <alignment horizontal="center" vertical="center" wrapText="1"/>
      <protection locked="0"/>
    </xf>
    <xf numFmtId="0" fontId="26" fillId="4" borderId="32" xfId="1" applyFont="1" applyFill="1" applyBorder="1" applyAlignment="1" applyProtection="1">
      <alignment horizontal="center" vertical="center" wrapText="1"/>
      <protection locked="0"/>
    </xf>
    <xf numFmtId="0" fontId="26" fillId="4" borderId="3" xfId="1" applyFont="1" applyFill="1" applyBorder="1" applyAlignment="1" applyProtection="1">
      <alignment horizontal="center" vertical="center" wrapText="1"/>
      <protection locked="0"/>
    </xf>
    <xf numFmtId="0" fontId="26" fillId="4" borderId="22" xfId="1" applyFont="1" applyFill="1" applyBorder="1" applyAlignment="1" applyProtection="1">
      <alignment horizontal="center" vertical="center" wrapText="1"/>
      <protection locked="0"/>
    </xf>
    <xf numFmtId="0" fontId="26" fillId="4" borderId="14" xfId="1" applyFont="1" applyFill="1" applyBorder="1" applyAlignment="1" applyProtection="1">
      <alignment horizontal="center" vertical="center" wrapText="1"/>
      <protection locked="0"/>
    </xf>
    <xf numFmtId="0" fontId="26" fillId="4" borderId="49" xfId="1" applyFont="1" applyFill="1" applyBorder="1" applyAlignment="1" applyProtection="1">
      <alignment horizontal="center" vertical="center" wrapText="1"/>
      <protection locked="0"/>
    </xf>
    <xf numFmtId="0" fontId="26" fillId="4" borderId="21" xfId="1" applyFont="1" applyFill="1" applyBorder="1" applyAlignment="1" applyProtection="1">
      <alignment horizontal="center" vertical="center" wrapText="1"/>
      <protection locked="0"/>
    </xf>
    <xf numFmtId="0" fontId="26" fillId="4" borderId="3" xfId="1" applyFont="1" applyFill="1" applyBorder="1" applyProtection="1">
      <protection locked="0"/>
    </xf>
    <xf numFmtId="0" fontId="26" fillId="4" borderId="21" xfId="1" applyFont="1" applyFill="1" applyBorder="1" applyProtection="1">
      <protection locked="0"/>
    </xf>
    <xf numFmtId="0" fontId="26" fillId="4" borderId="14" xfId="1" applyFont="1" applyFill="1" applyBorder="1" applyProtection="1">
      <protection locked="0"/>
    </xf>
    <xf numFmtId="0" fontId="26" fillId="4" borderId="27" xfId="1" applyFont="1" applyFill="1" applyBorder="1" applyProtection="1">
      <protection locked="0"/>
    </xf>
    <xf numFmtId="0" fontId="26" fillId="4" borderId="26" xfId="1" applyFont="1" applyFill="1" applyBorder="1" applyProtection="1">
      <protection locked="0"/>
    </xf>
    <xf numFmtId="0" fontId="26" fillId="4" borderId="28" xfId="1" applyFont="1" applyFill="1" applyBorder="1" applyProtection="1">
      <protection locked="0"/>
    </xf>
    <xf numFmtId="0" fontId="29" fillId="5" borderId="0" xfId="0" applyFont="1" applyFill="1" applyAlignment="1" applyProtection="1">
      <alignment horizontal="right" vertical="top" wrapText="1"/>
      <protection hidden="1"/>
    </xf>
    <xf numFmtId="0" fontId="5" fillId="5" borderId="0" xfId="0" applyFont="1" applyFill="1" applyProtection="1">
      <protection hidden="1"/>
    </xf>
    <xf numFmtId="0" fontId="19" fillId="5" borderId="0" xfId="0" applyFont="1" applyFill="1" applyAlignment="1" applyProtection="1">
      <protection hidden="1"/>
    </xf>
    <xf numFmtId="0" fontId="26" fillId="5" borderId="0" xfId="0" applyFont="1" applyFill="1" applyAlignment="1" applyProtection="1">
      <alignment wrapText="1"/>
      <protection hidden="1"/>
    </xf>
    <xf numFmtId="0" fontId="14" fillId="5" borderId="0" xfId="0" applyFont="1" applyFill="1" applyProtection="1">
      <protection hidden="1"/>
    </xf>
    <xf numFmtId="0" fontId="26" fillId="5" borderId="0" xfId="0" applyFont="1" applyFill="1" applyProtection="1">
      <protection hidden="1"/>
    </xf>
    <xf numFmtId="0" fontId="19" fillId="8" borderId="13" xfId="0" applyFont="1" applyFill="1" applyBorder="1" applyAlignment="1" applyProtection="1">
      <alignment horizontal="center"/>
      <protection hidden="1"/>
    </xf>
    <xf numFmtId="0" fontId="19" fillId="8" borderId="35" xfId="0" applyFont="1" applyFill="1" applyBorder="1" applyAlignment="1" applyProtection="1">
      <alignment horizontal="center"/>
      <protection hidden="1"/>
    </xf>
    <xf numFmtId="0" fontId="30" fillId="4" borderId="20" xfId="0" applyFont="1" applyFill="1" applyBorder="1" applyAlignment="1" applyProtection="1">
      <alignment horizontal="center" vertical="center" wrapText="1"/>
      <protection hidden="1"/>
    </xf>
    <xf numFmtId="0" fontId="24" fillId="4" borderId="19" xfId="0" applyFont="1" applyFill="1" applyBorder="1" applyAlignment="1" applyProtection="1">
      <alignment horizontal="center" vertical="center" wrapText="1"/>
      <protection hidden="1"/>
    </xf>
    <xf numFmtId="0" fontId="30" fillId="4" borderId="21" xfId="0" applyFont="1" applyFill="1" applyBorder="1" applyAlignment="1" applyProtection="1">
      <alignment horizontal="center" vertical="center" wrapText="1"/>
      <protection hidden="1"/>
    </xf>
    <xf numFmtId="0" fontId="24" fillId="4" borderId="14" xfId="0" applyFont="1" applyFill="1" applyBorder="1" applyAlignment="1" applyProtection="1">
      <alignment horizontal="center" vertical="center" wrapText="1"/>
      <protection hidden="1"/>
    </xf>
    <xf numFmtId="0" fontId="30" fillId="4" borderId="26" xfId="0" applyFont="1" applyFill="1" applyBorder="1" applyAlignment="1" applyProtection="1">
      <alignment horizontal="center" vertical="center" wrapText="1"/>
      <protection hidden="1"/>
    </xf>
    <xf numFmtId="0" fontId="24" fillId="4" borderId="28" xfId="0" applyFont="1" applyFill="1" applyBorder="1" applyAlignment="1" applyProtection="1">
      <alignment horizontal="center" vertical="center" wrapText="1"/>
      <protection hidden="1"/>
    </xf>
    <xf numFmtId="0" fontId="31" fillId="5" borderId="23" xfId="0" applyFont="1" applyFill="1" applyBorder="1" applyAlignment="1" applyProtection="1">
      <protection hidden="1"/>
    </xf>
    <xf numFmtId="0" fontId="5" fillId="5" borderId="0" xfId="0" applyFont="1" applyFill="1" applyAlignment="1" applyProtection="1">
      <protection hidden="1"/>
    </xf>
    <xf numFmtId="0" fontId="31" fillId="5" borderId="0" xfId="0" applyFont="1" applyFill="1" applyProtection="1">
      <protection hidden="1"/>
    </xf>
    <xf numFmtId="0" fontId="26" fillId="5" borderId="0" xfId="0" applyFont="1" applyFill="1" applyBorder="1" applyAlignment="1" applyProtection="1">
      <alignment horizontal="left" vertical="top" wrapText="1"/>
      <protection hidden="1"/>
    </xf>
    <xf numFmtId="0" fontId="5" fillId="5" borderId="0" xfId="0" applyFont="1" applyFill="1" applyBorder="1" applyProtection="1">
      <protection hidden="1"/>
    </xf>
    <xf numFmtId="0" fontId="5" fillId="5" borderId="0" xfId="0" applyFont="1" applyFill="1" applyAlignment="1" applyProtection="1">
      <alignment horizontal="left" vertical="center"/>
      <protection hidden="1"/>
    </xf>
    <xf numFmtId="0" fontId="30" fillId="4" borderId="48" xfId="0" applyFont="1" applyFill="1" applyBorder="1" applyAlignment="1" applyProtection="1">
      <alignment horizontal="center" vertical="center" wrapText="1"/>
      <protection hidden="1"/>
    </xf>
    <xf numFmtId="0" fontId="24" fillId="4" borderId="24" xfId="0" applyFont="1" applyFill="1" applyBorder="1" applyAlignment="1" applyProtection="1">
      <alignment horizontal="center" vertical="center" wrapText="1"/>
      <protection hidden="1"/>
    </xf>
    <xf numFmtId="0" fontId="17" fillId="5" borderId="62" xfId="0" applyFont="1" applyFill="1" applyBorder="1" applyProtection="1">
      <protection hidden="1"/>
    </xf>
    <xf numFmtId="0" fontId="17" fillId="5" borderId="0" xfId="0" applyFont="1" applyFill="1" applyBorder="1" applyProtection="1">
      <protection hidden="1"/>
    </xf>
    <xf numFmtId="0" fontId="19" fillId="6" borderId="50" xfId="0" applyFont="1" applyFill="1" applyBorder="1" applyAlignment="1" applyProtection="1">
      <alignment vertical="center"/>
      <protection hidden="1"/>
    </xf>
    <xf numFmtId="0" fontId="5" fillId="6" borderId="17" xfId="0" applyFont="1" applyFill="1" applyBorder="1" applyProtection="1">
      <protection hidden="1"/>
    </xf>
    <xf numFmtId="0" fontId="5" fillId="6" borderId="51" xfId="0" applyFont="1" applyFill="1" applyBorder="1" applyProtection="1">
      <protection hidden="1"/>
    </xf>
    <xf numFmtId="0" fontId="31" fillId="4" borderId="13" xfId="0" applyFont="1" applyFill="1" applyBorder="1" applyAlignment="1" applyProtection="1">
      <alignment vertical="center" wrapText="1"/>
      <protection hidden="1"/>
    </xf>
    <xf numFmtId="0" fontId="31" fillId="4" borderId="39" xfId="0" applyFont="1" applyFill="1" applyBorder="1" applyAlignment="1" applyProtection="1">
      <alignment vertical="center" wrapText="1"/>
      <protection hidden="1"/>
    </xf>
    <xf numFmtId="0" fontId="5" fillId="4" borderId="34" xfId="0" applyFont="1" applyFill="1" applyBorder="1" applyAlignment="1" applyProtection="1">
      <alignment horizontal="center" vertical="top"/>
      <protection hidden="1"/>
    </xf>
    <xf numFmtId="0" fontId="31" fillId="4" borderId="35" xfId="0" applyFont="1" applyFill="1" applyBorder="1" applyAlignment="1" applyProtection="1">
      <alignment wrapText="1"/>
      <protection hidden="1"/>
    </xf>
    <xf numFmtId="0" fontId="31" fillId="4" borderId="36" xfId="0" applyFont="1" applyFill="1" applyBorder="1" applyAlignment="1" applyProtection="1">
      <alignment wrapText="1"/>
      <protection hidden="1"/>
    </xf>
    <xf numFmtId="0" fontId="31" fillId="4" borderId="0" xfId="0" applyFont="1" applyFill="1" applyBorder="1" applyAlignment="1" applyProtection="1">
      <alignment wrapText="1"/>
      <protection hidden="1"/>
    </xf>
    <xf numFmtId="0" fontId="31" fillId="4" borderId="15" xfId="0" applyFont="1" applyFill="1" applyBorder="1" applyAlignment="1" applyProtection="1">
      <alignment wrapText="1"/>
      <protection hidden="1"/>
    </xf>
    <xf numFmtId="0" fontId="5" fillId="5" borderId="0" xfId="0" applyFont="1" applyFill="1" applyAlignment="1" applyProtection="1">
      <alignment horizontal="center" vertical="top"/>
      <protection hidden="1"/>
    </xf>
    <xf numFmtId="0" fontId="31" fillId="4" borderId="13" xfId="0" applyFont="1" applyFill="1" applyBorder="1" applyAlignment="1" applyProtection="1">
      <alignment wrapText="1"/>
      <protection hidden="1"/>
    </xf>
    <xf numFmtId="0" fontId="31" fillId="4" borderId="39" xfId="0" applyFont="1" applyFill="1" applyBorder="1" applyAlignment="1" applyProtection="1">
      <alignment wrapText="1"/>
      <protection hidden="1"/>
    </xf>
    <xf numFmtId="0" fontId="5" fillId="4" borderId="23" xfId="0" applyFont="1" applyFill="1" applyBorder="1" applyProtection="1">
      <protection hidden="1"/>
    </xf>
    <xf numFmtId="0" fontId="5" fillId="4" borderId="0" xfId="0" applyFont="1" applyFill="1" applyBorder="1" applyProtection="1">
      <protection hidden="1"/>
    </xf>
    <xf numFmtId="0" fontId="5" fillId="4" borderId="15" xfId="0" applyFont="1" applyFill="1" applyBorder="1" applyProtection="1">
      <protection hidden="1"/>
    </xf>
    <xf numFmtId="0" fontId="5" fillId="4" borderId="34" xfId="0" applyFont="1" applyFill="1" applyBorder="1" applyProtection="1">
      <protection hidden="1"/>
    </xf>
    <xf numFmtId="0" fontId="5" fillId="4" borderId="35" xfId="0" applyFont="1" applyFill="1" applyBorder="1" applyProtection="1">
      <protection hidden="1"/>
    </xf>
    <xf numFmtId="0" fontId="5" fillId="5" borderId="0" xfId="0" applyFont="1" applyFill="1" applyAlignment="1" applyProtection="1">
      <alignment horizontal="center" vertical="center"/>
      <protection hidden="1"/>
    </xf>
    <xf numFmtId="0" fontId="26" fillId="5" borderId="0" xfId="1" applyFont="1" applyFill="1" applyBorder="1" applyProtection="1">
      <protection hidden="1"/>
    </xf>
    <xf numFmtId="0" fontId="14" fillId="5" borderId="0" xfId="1" applyFont="1" applyFill="1" applyBorder="1" applyProtection="1">
      <protection hidden="1"/>
    </xf>
    <xf numFmtId="49" fontId="5" fillId="5" borderId="0" xfId="0" applyNumberFormat="1" applyFont="1" applyFill="1" applyAlignment="1" applyProtection="1">
      <alignment horizontal="right"/>
      <protection hidden="1"/>
    </xf>
    <xf numFmtId="49" fontId="5" fillId="5" borderId="0" xfId="0" applyNumberFormat="1" applyFont="1" applyFill="1" applyBorder="1" applyAlignment="1" applyProtection="1">
      <alignment horizontal="left" vertical="top" wrapText="1"/>
      <protection hidden="1"/>
    </xf>
    <xf numFmtId="0" fontId="5" fillId="5" borderId="0" xfId="0" applyFont="1" applyFill="1" applyBorder="1" applyAlignment="1" applyProtection="1">
      <alignment horizontal="left" vertical="top" wrapText="1"/>
      <protection hidden="1"/>
    </xf>
    <xf numFmtId="0" fontId="16" fillId="5" borderId="0" xfId="0" applyFont="1" applyFill="1" applyBorder="1" applyAlignment="1" applyProtection="1">
      <alignment vertical="center" wrapText="1"/>
      <protection hidden="1"/>
    </xf>
    <xf numFmtId="0" fontId="5" fillId="5" borderId="0" xfId="0" applyFont="1" applyFill="1" applyBorder="1" applyAlignment="1" applyProtection="1">
      <alignment horizontal="center" vertical="center" wrapText="1"/>
      <protection hidden="1"/>
    </xf>
    <xf numFmtId="0" fontId="19" fillId="6" borderId="13" xfId="0" applyFont="1" applyFill="1" applyBorder="1" applyAlignment="1" applyProtection="1">
      <alignment horizontal="center"/>
      <protection hidden="1"/>
    </xf>
    <xf numFmtId="0" fontId="26" fillId="6" borderId="0" xfId="0" applyFont="1" applyFill="1" applyBorder="1" applyAlignment="1" applyProtection="1">
      <alignment horizontal="center"/>
      <protection hidden="1"/>
    </xf>
    <xf numFmtId="49" fontId="16" fillId="6" borderId="63" xfId="0" applyNumberFormat="1" applyFont="1" applyFill="1" applyBorder="1" applyAlignment="1" applyProtection="1">
      <alignment horizontal="center" vertical="top"/>
      <protection hidden="1"/>
    </xf>
    <xf numFmtId="49" fontId="16" fillId="6" borderId="59" xfId="0" applyNumberFormat="1" applyFont="1" applyFill="1" applyBorder="1" applyAlignment="1" applyProtection="1">
      <alignment horizontal="center" vertical="top"/>
      <protection hidden="1"/>
    </xf>
    <xf numFmtId="49" fontId="16" fillId="6" borderId="60" xfId="0" applyNumberFormat="1" applyFont="1" applyFill="1" applyBorder="1" applyAlignment="1" applyProtection="1">
      <alignment horizontal="center" vertical="top"/>
      <protection hidden="1"/>
    </xf>
    <xf numFmtId="0" fontId="26" fillId="5" borderId="0" xfId="1" applyFont="1" applyFill="1" applyBorder="1" applyAlignment="1" applyProtection="1">
      <alignment horizontal="left" wrapText="1"/>
      <protection hidden="1"/>
    </xf>
    <xf numFmtId="0" fontId="26" fillId="5" borderId="0" xfId="1" applyFont="1" applyFill="1" applyBorder="1" applyAlignment="1" applyProtection="1">
      <alignment horizontal="left" indent="1"/>
      <protection hidden="1"/>
    </xf>
    <xf numFmtId="0" fontId="5" fillId="4" borderId="0" xfId="0" applyFont="1" applyFill="1" applyBorder="1" applyAlignment="1" applyProtection="1">
      <alignment horizontal="center" vertical="center" wrapText="1"/>
      <protection hidden="1"/>
    </xf>
    <xf numFmtId="0" fontId="5" fillId="4" borderId="15" xfId="0" applyFont="1" applyFill="1" applyBorder="1" applyAlignment="1" applyProtection="1">
      <alignment horizontal="center" vertical="center" wrapText="1"/>
      <protection hidden="1"/>
    </xf>
    <xf numFmtId="0" fontId="5" fillId="5" borderId="0" xfId="0" applyFont="1" applyFill="1" applyAlignment="1" applyProtection="1">
      <alignment wrapText="1"/>
      <protection hidden="1"/>
    </xf>
    <xf numFmtId="0" fontId="5" fillId="4" borderId="0" xfId="0" applyFont="1" applyFill="1" applyBorder="1" applyAlignment="1" applyProtection="1">
      <alignment horizontal="center" vertical="center"/>
      <protection hidden="1"/>
    </xf>
    <xf numFmtId="0" fontId="5" fillId="4" borderId="15" xfId="0" applyFont="1" applyFill="1" applyBorder="1" applyAlignment="1" applyProtection="1">
      <alignment horizontal="center" vertical="center"/>
      <protection hidden="1"/>
    </xf>
    <xf numFmtId="49" fontId="16" fillId="5" borderId="17" xfId="0" applyNumberFormat="1" applyFont="1" applyFill="1" applyBorder="1" applyAlignment="1" applyProtection="1">
      <alignment horizontal="right" vertical="top"/>
      <protection hidden="1"/>
    </xf>
    <xf numFmtId="0" fontId="5" fillId="5" borderId="0" xfId="0" applyFont="1" applyFill="1" applyBorder="1" applyAlignment="1" applyProtection="1">
      <alignment horizontal="center" vertical="center"/>
      <protection hidden="1"/>
    </xf>
    <xf numFmtId="49" fontId="16" fillId="5" borderId="0" xfId="0" applyNumberFormat="1" applyFont="1" applyFill="1" applyBorder="1" applyAlignment="1" applyProtection="1">
      <alignment horizontal="right" vertical="top"/>
      <protection hidden="1"/>
    </xf>
    <xf numFmtId="49" fontId="16" fillId="6" borderId="58" xfId="0" applyNumberFormat="1" applyFont="1" applyFill="1" applyBorder="1" applyAlignment="1" applyProtection="1">
      <alignment horizontal="center" vertical="top"/>
      <protection hidden="1"/>
    </xf>
    <xf numFmtId="0" fontId="26" fillId="6" borderId="35" xfId="0" applyFont="1" applyFill="1" applyBorder="1" applyAlignment="1" applyProtection="1">
      <alignment horizontal="center"/>
      <protection hidden="1"/>
    </xf>
    <xf numFmtId="0" fontId="26" fillId="5" borderId="0" xfId="0" applyFont="1" applyFill="1" applyBorder="1" applyAlignment="1" applyProtection="1">
      <alignment wrapText="1"/>
      <protection hidden="1"/>
    </xf>
    <xf numFmtId="0" fontId="5" fillId="5" borderId="0" xfId="0" applyFont="1" applyFill="1" applyBorder="1" applyAlignment="1" applyProtection="1">
      <protection hidden="1"/>
    </xf>
    <xf numFmtId="49" fontId="16" fillId="5" borderId="0" xfId="0" applyNumberFormat="1" applyFont="1" applyFill="1" applyAlignment="1" applyProtection="1">
      <alignment horizontal="right" vertical="top"/>
      <protection hidden="1"/>
    </xf>
    <xf numFmtId="0" fontId="5" fillId="5" borderId="0" xfId="0" applyFont="1" applyFill="1" applyBorder="1" applyAlignment="1" applyProtection="1">
      <alignment horizontal="center" vertical="top" wrapText="1"/>
      <protection hidden="1"/>
    </xf>
    <xf numFmtId="49" fontId="16" fillId="6" borderId="66" xfId="0" applyNumberFormat="1" applyFont="1" applyFill="1" applyBorder="1" applyAlignment="1" applyProtection="1">
      <alignment horizontal="center" vertical="top"/>
      <protection hidden="1"/>
    </xf>
    <xf numFmtId="0" fontId="5" fillId="5" borderId="0" xfId="0" applyFont="1" applyFill="1" applyAlignment="1" applyProtection="1">
      <alignment horizontal="center" vertical="top" wrapText="1"/>
      <protection hidden="1"/>
    </xf>
    <xf numFmtId="49" fontId="16" fillId="6" borderId="75" xfId="0" applyNumberFormat="1" applyFont="1" applyFill="1" applyBorder="1" applyAlignment="1" applyProtection="1">
      <alignment horizontal="center" vertical="top"/>
      <protection hidden="1"/>
    </xf>
    <xf numFmtId="49" fontId="16" fillId="2" borderId="50" xfId="0" applyNumberFormat="1" applyFont="1" applyFill="1" applyBorder="1" applyAlignment="1" applyProtection="1">
      <alignment horizontal="right" vertical="center" textRotation="90"/>
      <protection hidden="1"/>
    </xf>
    <xf numFmtId="0" fontId="16" fillId="2" borderId="51" xfId="0" applyFont="1" applyFill="1" applyBorder="1" applyAlignment="1" applyProtection="1">
      <alignment horizontal="left" textRotation="90" wrapText="1"/>
      <protection hidden="1"/>
    </xf>
    <xf numFmtId="0" fontId="19" fillId="2" borderId="51" xfId="0" applyFont="1" applyFill="1" applyBorder="1" applyAlignment="1" applyProtection="1">
      <alignment horizontal="left" vertical="center" textRotation="90"/>
      <protection hidden="1"/>
    </xf>
    <xf numFmtId="0" fontId="16" fillId="2" borderId="51" xfId="0" applyFont="1" applyFill="1" applyBorder="1" applyAlignment="1" applyProtection="1">
      <alignment horizontal="left" vertical="center" textRotation="90" wrapText="1"/>
      <protection hidden="1"/>
    </xf>
    <xf numFmtId="0" fontId="5" fillId="4" borderId="13"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49" fontId="16" fillId="6" borderId="76" xfId="0" applyNumberFormat="1" applyFont="1" applyFill="1" applyBorder="1" applyAlignment="1" applyProtection="1">
      <alignment horizontal="center" vertical="top"/>
      <protection hidden="1"/>
    </xf>
    <xf numFmtId="49" fontId="19" fillId="2" borderId="50" xfId="0" applyNumberFormat="1" applyFont="1" applyFill="1" applyBorder="1" applyAlignment="1" applyProtection="1">
      <alignment horizontal="right" vertical="center" textRotation="90"/>
      <protection hidden="1"/>
    </xf>
    <xf numFmtId="0" fontId="19" fillId="2" borderId="51" xfId="0" applyFont="1" applyFill="1" applyBorder="1" applyAlignment="1" applyProtection="1">
      <alignment horizontal="left" vertical="center" textRotation="90" wrapText="1"/>
      <protection hidden="1"/>
    </xf>
    <xf numFmtId="49" fontId="16" fillId="6" borderId="77" xfId="0" applyNumberFormat="1" applyFont="1" applyFill="1" applyBorder="1" applyAlignment="1" applyProtection="1">
      <alignment horizontal="center" vertical="top"/>
      <protection hidden="1"/>
    </xf>
    <xf numFmtId="49" fontId="16" fillId="6" borderId="29" xfId="0" applyNumberFormat="1" applyFont="1" applyFill="1" applyBorder="1" applyAlignment="1" applyProtection="1">
      <alignment horizontal="center" vertical="top"/>
      <protection hidden="1"/>
    </xf>
    <xf numFmtId="49" fontId="16" fillId="6" borderId="22" xfId="0" applyNumberFormat="1" applyFont="1" applyFill="1" applyBorder="1" applyAlignment="1" applyProtection="1">
      <alignment horizontal="center" vertical="top"/>
      <protection hidden="1"/>
    </xf>
    <xf numFmtId="49" fontId="16" fillId="6" borderId="53" xfId="0" applyNumberFormat="1" applyFont="1" applyFill="1" applyBorder="1" applyAlignment="1" applyProtection="1">
      <alignment horizontal="center" vertical="top"/>
      <protection hidden="1"/>
    </xf>
    <xf numFmtId="0" fontId="5" fillId="4" borderId="20" xfId="0" applyFont="1" applyFill="1" applyBorder="1" applyAlignment="1" applyProtection="1">
      <alignment wrapText="1"/>
      <protection locked="0"/>
    </xf>
    <xf numFmtId="0" fontId="5" fillId="4" borderId="19" xfId="0" applyFont="1" applyFill="1" applyBorder="1" applyAlignment="1" applyProtection="1">
      <alignment wrapText="1"/>
      <protection locked="0"/>
    </xf>
    <xf numFmtId="0" fontId="5" fillId="4" borderId="26" xfId="0" applyFont="1" applyFill="1" applyBorder="1" applyAlignment="1" applyProtection="1">
      <alignment wrapText="1"/>
      <protection locked="0"/>
    </xf>
    <xf numFmtId="0" fontId="5" fillId="4" borderId="28" xfId="0" applyFont="1" applyFill="1" applyBorder="1" applyAlignment="1" applyProtection="1">
      <alignment wrapText="1"/>
      <protection locked="0"/>
    </xf>
    <xf numFmtId="0" fontId="5" fillId="4" borderId="15" xfId="0" applyFont="1" applyFill="1" applyBorder="1" applyAlignment="1" applyProtection="1">
      <alignment horizontal="center"/>
      <protection hidden="1"/>
    </xf>
    <xf numFmtId="0" fontId="26" fillId="4" borderId="65" xfId="1" applyFont="1" applyFill="1" applyBorder="1" applyAlignment="1" applyProtection="1">
      <alignment horizontal="center" vertical="top" wrapText="1"/>
      <protection locked="0"/>
    </xf>
    <xf numFmtId="0" fontId="26" fillId="4" borderId="59" xfId="1" applyFont="1" applyFill="1" applyBorder="1" applyAlignment="1" applyProtection="1">
      <alignment horizontal="center" vertical="top" wrapText="1"/>
      <protection locked="0"/>
    </xf>
    <xf numFmtId="0" fontId="26" fillId="4" borderId="60" xfId="1" applyFont="1" applyFill="1" applyBorder="1" applyAlignment="1" applyProtection="1">
      <alignment horizontal="center" vertical="top" wrapText="1"/>
      <protection locked="0"/>
    </xf>
    <xf numFmtId="0" fontId="24" fillId="4" borderId="19" xfId="0" applyFont="1" applyFill="1" applyBorder="1" applyAlignment="1" applyProtection="1">
      <alignment horizontal="center" vertical="center"/>
      <protection locked="0"/>
    </xf>
    <xf numFmtId="0" fontId="24" fillId="4" borderId="14" xfId="0" applyFont="1" applyFill="1" applyBorder="1" applyAlignment="1" applyProtection="1">
      <alignment horizontal="center" vertical="center"/>
      <protection locked="0"/>
    </xf>
    <xf numFmtId="0" fontId="24" fillId="4" borderId="28" xfId="0" applyFont="1" applyFill="1" applyBorder="1" applyAlignment="1" applyProtection="1">
      <alignment horizontal="center" vertical="center"/>
      <protection locked="0"/>
    </xf>
    <xf numFmtId="0" fontId="24" fillId="4" borderId="69" xfId="0" applyFont="1" applyFill="1" applyBorder="1" applyAlignment="1" applyProtection="1">
      <alignment horizontal="center" vertical="center"/>
      <protection locked="0"/>
    </xf>
    <xf numFmtId="0" fontId="26" fillId="4" borderId="19" xfId="0" applyFont="1" applyFill="1" applyBorder="1" applyAlignment="1" applyProtection="1">
      <alignment horizontal="center" vertical="top" wrapText="1"/>
      <protection locked="0"/>
    </xf>
    <xf numFmtId="0" fontId="26" fillId="4" borderId="14" xfId="0" applyFont="1" applyFill="1" applyBorder="1" applyAlignment="1" applyProtection="1">
      <alignment horizontal="center" vertical="top" wrapText="1"/>
      <protection locked="0"/>
    </xf>
    <xf numFmtId="0" fontId="24" fillId="4" borderId="32"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protection locked="0"/>
    </xf>
    <xf numFmtId="0" fontId="24" fillId="4" borderId="64"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top" wrapText="1"/>
      <protection hidden="1"/>
    </xf>
    <xf numFmtId="0" fontId="24" fillId="4" borderId="73" xfId="0" applyFont="1" applyFill="1" applyBorder="1" applyAlignment="1" applyProtection="1">
      <alignment horizontal="center" vertical="center"/>
      <protection locked="0"/>
    </xf>
    <xf numFmtId="0" fontId="6" fillId="4" borderId="65" xfId="1" applyFill="1" applyBorder="1" applyAlignment="1" applyProtection="1">
      <alignment horizontal="center" vertical="center" wrapText="1"/>
      <protection locked="0"/>
    </xf>
    <xf numFmtId="0" fontId="6" fillId="4" borderId="65" xfId="1" applyFill="1" applyBorder="1" applyAlignment="1" applyProtection="1">
      <alignment horizontal="center" vertical="center"/>
      <protection locked="0"/>
    </xf>
    <xf numFmtId="0" fontId="6" fillId="4" borderId="9" xfId="1" applyFill="1" applyBorder="1" applyAlignment="1" applyProtection="1">
      <alignment horizontal="center" vertical="center"/>
      <protection locked="0"/>
    </xf>
    <xf numFmtId="0" fontId="6" fillId="4" borderId="9" xfId="1" applyFill="1" applyBorder="1" applyAlignment="1" applyProtection="1">
      <alignment horizontal="center" vertical="center" wrapText="1"/>
      <protection locked="0"/>
    </xf>
    <xf numFmtId="0" fontId="6" fillId="4" borderId="65" xfId="1" applyFont="1" applyFill="1" applyBorder="1" applyAlignment="1" applyProtection="1">
      <alignment horizontal="center" vertical="center" wrapText="1"/>
      <protection locked="0"/>
    </xf>
    <xf numFmtId="0" fontId="6" fillId="4" borderId="65" xfId="1" applyFont="1" applyFill="1" applyBorder="1" applyAlignment="1" applyProtection="1">
      <alignment horizontal="center" vertical="center"/>
      <protection locked="0"/>
    </xf>
    <xf numFmtId="0" fontId="6" fillId="4" borderId="59" xfId="1" applyFill="1" applyBorder="1" applyAlignment="1" applyProtection="1">
      <alignment horizontal="center" vertical="center" wrapText="1"/>
      <protection locked="0"/>
    </xf>
    <xf numFmtId="0" fontId="6" fillId="4" borderId="59" xfId="1" applyFill="1" applyBorder="1" applyAlignment="1" applyProtection="1">
      <alignment horizontal="center" vertical="center"/>
      <protection locked="0"/>
    </xf>
    <xf numFmtId="0" fontId="6" fillId="4" borderId="31" xfId="1" applyFill="1" applyBorder="1" applyAlignment="1" applyProtection="1">
      <alignment horizontal="center" vertical="center"/>
      <protection locked="0"/>
    </xf>
    <xf numFmtId="0" fontId="6" fillId="4" borderId="31" xfId="1" applyFont="1" applyFill="1" applyBorder="1" applyAlignment="1" applyProtection="1">
      <alignment horizontal="center" vertical="center" wrapText="1"/>
      <protection locked="0"/>
    </xf>
    <xf numFmtId="0" fontId="6" fillId="4" borderId="31" xfId="1" applyFont="1" applyFill="1" applyBorder="1" applyAlignment="1" applyProtection="1">
      <alignment horizontal="center" vertical="center"/>
      <protection locked="0"/>
    </xf>
    <xf numFmtId="0" fontId="6" fillId="4" borderId="59" xfId="1" applyFont="1" applyFill="1" applyBorder="1" applyAlignment="1" applyProtection="1">
      <alignment horizontal="center" vertical="center"/>
      <protection locked="0"/>
    </xf>
    <xf numFmtId="0" fontId="6" fillId="4" borderId="59" xfId="1" applyFont="1" applyFill="1" applyBorder="1" applyAlignment="1" applyProtection="1">
      <alignment horizontal="center" vertical="center" wrapText="1"/>
      <protection locked="0"/>
    </xf>
    <xf numFmtId="0" fontId="6" fillId="4" borderId="31" xfId="1" applyFill="1" applyBorder="1" applyAlignment="1" applyProtection="1">
      <alignment horizontal="center" vertical="center" wrapText="1"/>
      <protection locked="0"/>
    </xf>
    <xf numFmtId="0" fontId="6" fillId="4" borderId="59" xfId="1" applyFill="1" applyBorder="1" applyProtection="1">
      <protection locked="0"/>
    </xf>
    <xf numFmtId="0" fontId="6" fillId="4" borderId="31" xfId="1" applyFill="1" applyBorder="1" applyProtection="1">
      <protection locked="0"/>
    </xf>
    <xf numFmtId="0" fontId="6" fillId="4" borderId="31" xfId="1" applyFill="1" applyBorder="1" applyAlignment="1" applyProtection="1">
      <alignment wrapText="1"/>
      <protection locked="0"/>
    </xf>
    <xf numFmtId="0" fontId="6" fillId="4" borderId="59" xfId="1" applyFill="1" applyBorder="1" applyAlignment="1" applyProtection="1">
      <alignment wrapText="1"/>
      <protection locked="0"/>
    </xf>
    <xf numFmtId="0" fontId="6" fillId="4" borderId="60" xfId="1" applyFill="1" applyBorder="1" applyProtection="1">
      <protection locked="0"/>
    </xf>
    <xf numFmtId="0" fontId="6" fillId="4" borderId="55" xfId="1" applyFill="1" applyBorder="1" applyProtection="1">
      <protection locked="0"/>
    </xf>
    <xf numFmtId="0" fontId="6" fillId="4" borderId="55" xfId="1" applyFill="1" applyBorder="1" applyAlignment="1" applyProtection="1">
      <alignment wrapText="1"/>
      <protection locked="0"/>
    </xf>
    <xf numFmtId="0" fontId="6" fillId="4" borderId="60" xfId="1" applyFill="1" applyBorder="1" applyAlignment="1" applyProtection="1">
      <alignment wrapText="1"/>
      <protection locked="0"/>
    </xf>
    <xf numFmtId="0" fontId="10" fillId="4" borderId="38" xfId="1" applyFont="1" applyFill="1" applyBorder="1" applyAlignment="1" applyProtection="1">
      <alignment horizontal="center" vertical="top" wrapText="1"/>
      <protection locked="0"/>
    </xf>
    <xf numFmtId="0" fontId="20" fillId="4" borderId="65" xfId="1" applyFont="1" applyFill="1" applyBorder="1" applyAlignment="1" applyProtection="1">
      <alignment horizontal="center" vertical="top" wrapText="1"/>
      <protection locked="0"/>
    </xf>
    <xf numFmtId="0" fontId="20" fillId="4" borderId="9" xfId="1" applyFont="1" applyFill="1" applyBorder="1" applyAlignment="1" applyProtection="1">
      <alignment horizontal="center" vertical="top" wrapText="1"/>
      <protection locked="0"/>
    </xf>
    <xf numFmtId="0" fontId="20" fillId="4" borderId="44" xfId="1" applyFont="1" applyFill="1" applyBorder="1" applyAlignment="1" applyProtection="1">
      <alignment horizontal="center" vertical="top" wrapText="1"/>
      <protection locked="0"/>
    </xf>
    <xf numFmtId="0" fontId="10" fillId="4" borderId="22" xfId="1" applyFont="1" applyFill="1" applyBorder="1" applyAlignment="1" applyProtection="1">
      <alignment horizontal="center" vertical="top" wrapText="1"/>
      <protection locked="0"/>
    </xf>
    <xf numFmtId="0" fontId="20" fillId="4" borderId="59" xfId="1" applyFont="1" applyFill="1" applyBorder="1" applyAlignment="1" applyProtection="1">
      <alignment horizontal="center" vertical="top" wrapText="1"/>
      <protection locked="0"/>
    </xf>
    <xf numFmtId="0" fontId="20" fillId="4" borderId="31" xfId="1" applyFont="1" applyFill="1" applyBorder="1" applyAlignment="1" applyProtection="1">
      <alignment horizontal="center" vertical="top" wrapText="1"/>
      <protection locked="0"/>
    </xf>
    <xf numFmtId="0" fontId="20" fillId="4" borderId="45" xfId="1" applyFont="1" applyFill="1" applyBorder="1" applyAlignment="1" applyProtection="1">
      <alignment horizontal="center" vertical="top" wrapText="1"/>
      <protection locked="0"/>
    </xf>
    <xf numFmtId="0" fontId="10" fillId="4" borderId="53" xfId="1" applyFont="1" applyFill="1" applyBorder="1" applyAlignment="1" applyProtection="1">
      <alignment horizontal="center" vertical="top" wrapText="1"/>
      <protection locked="0"/>
    </xf>
    <xf numFmtId="0" fontId="20" fillId="4" borderId="60" xfId="1" applyFont="1" applyFill="1" applyBorder="1" applyAlignment="1" applyProtection="1">
      <alignment horizontal="center" vertical="top" wrapText="1"/>
      <protection locked="0"/>
    </xf>
    <xf numFmtId="0" fontId="20" fillId="4" borderId="55" xfId="1" applyFont="1" applyFill="1" applyBorder="1" applyAlignment="1" applyProtection="1">
      <alignment horizontal="center" vertical="top" wrapText="1"/>
      <protection locked="0"/>
    </xf>
    <xf numFmtId="0" fontId="20" fillId="4" borderId="57" xfId="1" applyFont="1" applyFill="1" applyBorder="1" applyAlignment="1" applyProtection="1">
      <alignment horizontal="center" vertical="top" wrapText="1"/>
      <protection locked="0"/>
    </xf>
    <xf numFmtId="0" fontId="13" fillId="5" borderId="80" xfId="0" applyFont="1" applyFill="1" applyBorder="1" applyAlignment="1" applyProtection="1">
      <protection hidden="1"/>
    </xf>
    <xf numFmtId="0" fontId="16" fillId="5" borderId="81" xfId="0" applyFont="1" applyFill="1" applyBorder="1" applyAlignment="1" applyProtection="1">
      <alignment horizontal="left"/>
      <protection hidden="1"/>
    </xf>
    <xf numFmtId="0" fontId="16" fillId="5" borderId="82" xfId="0" applyFont="1" applyFill="1" applyBorder="1" applyAlignment="1" applyProtection="1">
      <alignment horizontal="left"/>
      <protection hidden="1"/>
    </xf>
    <xf numFmtId="0" fontId="16" fillId="5" borderId="0" xfId="0" applyFont="1" applyFill="1" applyBorder="1" applyAlignment="1" applyProtection="1">
      <alignment horizontal="left"/>
      <protection hidden="1"/>
    </xf>
    <xf numFmtId="0" fontId="26" fillId="4" borderId="43" xfId="1" applyFont="1" applyFill="1" applyBorder="1" applyProtection="1">
      <protection hidden="1"/>
    </xf>
    <xf numFmtId="0" fontId="26" fillId="4" borderId="13" xfId="1" applyFont="1" applyFill="1" applyBorder="1" applyProtection="1">
      <protection hidden="1"/>
    </xf>
    <xf numFmtId="0" fontId="26" fillId="5" borderId="78" xfId="1" applyFont="1" applyFill="1" applyBorder="1" applyProtection="1">
      <protection hidden="1"/>
    </xf>
    <xf numFmtId="0" fontId="19" fillId="4" borderId="23" xfId="1" applyFont="1" applyFill="1" applyBorder="1" applyAlignment="1" applyProtection="1">
      <alignment horizontal="left"/>
      <protection hidden="1"/>
    </xf>
    <xf numFmtId="0" fontId="26" fillId="4" borderId="0" xfId="1" applyFont="1" applyFill="1" applyBorder="1" applyProtection="1">
      <protection hidden="1"/>
    </xf>
    <xf numFmtId="0" fontId="26" fillId="4" borderId="15" xfId="1" applyFont="1" applyFill="1" applyBorder="1" applyProtection="1">
      <protection hidden="1"/>
    </xf>
    <xf numFmtId="0" fontId="19" fillId="4" borderId="23" xfId="1" applyFont="1" applyFill="1" applyBorder="1" applyAlignment="1" applyProtection="1">
      <alignment horizontal="left" indent="4"/>
      <protection hidden="1"/>
    </xf>
    <xf numFmtId="0" fontId="26" fillId="4" borderId="0" xfId="1" applyFont="1" applyFill="1" applyBorder="1" applyAlignment="1" applyProtection="1">
      <alignment horizontal="center"/>
      <protection hidden="1"/>
    </xf>
    <xf numFmtId="0" fontId="26" fillId="4" borderId="15" xfId="1" applyFont="1" applyFill="1" applyBorder="1" applyAlignment="1" applyProtection="1">
      <alignment horizontal="center"/>
      <protection hidden="1"/>
    </xf>
    <xf numFmtId="0" fontId="26" fillId="4" borderId="23" xfId="1" applyFont="1" applyFill="1" applyBorder="1" applyAlignment="1" applyProtection="1">
      <alignment horizontal="center" wrapText="1"/>
      <protection hidden="1"/>
    </xf>
    <xf numFmtId="0" fontId="19" fillId="4" borderId="0" xfId="1" applyFont="1" applyFill="1" applyBorder="1" applyAlignment="1" applyProtection="1">
      <alignment horizontal="center" vertical="top" wrapText="1"/>
      <protection hidden="1"/>
    </xf>
    <xf numFmtId="0" fontId="19" fillId="4" borderId="0" xfId="1" applyFont="1" applyFill="1" applyBorder="1" applyAlignment="1" applyProtection="1">
      <alignment horizontal="center" vertical="top"/>
      <protection hidden="1"/>
    </xf>
    <xf numFmtId="0" fontId="19" fillId="4" borderId="15" xfId="1" applyFont="1" applyFill="1" applyBorder="1" applyAlignment="1" applyProtection="1">
      <alignment horizontal="center" vertical="top"/>
      <protection hidden="1"/>
    </xf>
    <xf numFmtId="0" fontId="19" fillId="4" borderId="38" xfId="1" applyFont="1" applyFill="1" applyBorder="1" applyAlignment="1" applyProtection="1">
      <alignment horizontal="center" wrapText="1"/>
      <protection hidden="1"/>
    </xf>
    <xf numFmtId="0" fontId="19" fillId="4" borderId="9" xfId="1" applyFont="1" applyFill="1" applyBorder="1" applyAlignment="1" applyProtection="1">
      <alignment horizontal="center" vertical="top" wrapText="1"/>
      <protection hidden="1"/>
    </xf>
    <xf numFmtId="0" fontId="19" fillId="4" borderId="9" xfId="1" applyFont="1" applyFill="1" applyBorder="1" applyAlignment="1" applyProtection="1">
      <alignment horizontal="center" vertical="top"/>
      <protection hidden="1"/>
    </xf>
    <xf numFmtId="0" fontId="26" fillId="4" borderId="9" xfId="1" applyFont="1" applyFill="1" applyBorder="1" applyProtection="1">
      <protection hidden="1"/>
    </xf>
    <xf numFmtId="0" fontId="26" fillId="4" borderId="0" xfId="1" applyFont="1" applyFill="1" applyBorder="1" applyAlignment="1" applyProtection="1">
      <alignment horizontal="center" vertical="top" wrapText="1"/>
      <protection hidden="1"/>
    </xf>
    <xf numFmtId="0" fontId="26" fillId="4" borderId="0" xfId="1" applyFont="1" applyFill="1" applyBorder="1" applyAlignment="1" applyProtection="1">
      <alignment horizontal="right" vertical="top" wrapText="1"/>
      <protection hidden="1"/>
    </xf>
    <xf numFmtId="0" fontId="26" fillId="4" borderId="15" xfId="1" applyFont="1" applyFill="1" applyBorder="1" applyAlignment="1" applyProtection="1">
      <alignment horizontal="center" vertical="top" wrapText="1"/>
      <protection hidden="1"/>
    </xf>
    <xf numFmtId="0" fontId="26" fillId="4" borderId="7" xfId="1" applyFont="1" applyFill="1" applyBorder="1" applyAlignment="1" applyProtection="1">
      <alignment horizontal="center" vertical="top" wrapText="1"/>
      <protection hidden="1"/>
    </xf>
    <xf numFmtId="1" fontId="19" fillId="4" borderId="44" xfId="1" applyNumberFormat="1" applyFont="1" applyFill="1" applyBorder="1" applyAlignment="1" applyProtection="1">
      <alignment horizontal="center" vertical="top" wrapText="1"/>
      <protection hidden="1"/>
    </xf>
    <xf numFmtId="0" fontId="26" fillId="4" borderId="23" xfId="1" applyFont="1" applyFill="1" applyBorder="1" applyAlignment="1" applyProtection="1">
      <alignment wrapText="1"/>
      <protection hidden="1"/>
    </xf>
    <xf numFmtId="0" fontId="26" fillId="4" borderId="0" xfId="1" applyFont="1" applyFill="1" applyBorder="1" applyAlignment="1" applyProtection="1">
      <alignment horizontal="left" vertical="top" wrapText="1"/>
      <protection hidden="1"/>
    </xf>
    <xf numFmtId="0" fontId="26" fillId="4" borderId="0" xfId="1" applyFont="1" applyFill="1" applyBorder="1" applyAlignment="1" applyProtection="1">
      <alignment horizontal="left"/>
      <protection hidden="1"/>
    </xf>
    <xf numFmtId="1" fontId="26" fillId="4" borderId="0" xfId="1" applyNumberFormat="1" applyFont="1" applyFill="1" applyBorder="1" applyAlignment="1" applyProtection="1">
      <alignment horizontal="center" vertical="top" wrapText="1"/>
      <protection hidden="1"/>
    </xf>
    <xf numFmtId="1" fontId="26" fillId="4" borderId="15" xfId="1" applyNumberFormat="1" applyFont="1" applyFill="1" applyBorder="1" applyAlignment="1" applyProtection="1">
      <alignment horizontal="center" vertical="top" wrapText="1"/>
      <protection hidden="1"/>
    </xf>
    <xf numFmtId="0" fontId="5" fillId="5" borderId="78" xfId="0" applyFont="1" applyFill="1" applyBorder="1" applyProtection="1">
      <protection hidden="1"/>
    </xf>
    <xf numFmtId="0" fontId="26" fillId="4" borderId="0" xfId="0" applyFont="1" applyFill="1" applyBorder="1" applyAlignment="1" applyProtection="1">
      <alignment horizontal="left" vertical="top" wrapText="1"/>
      <protection hidden="1"/>
    </xf>
    <xf numFmtId="0" fontId="26" fillId="4" borderId="0" xfId="0" applyFont="1" applyFill="1" applyBorder="1" applyAlignment="1" applyProtection="1">
      <alignment horizontal="left"/>
      <protection hidden="1"/>
    </xf>
    <xf numFmtId="1" fontId="26" fillId="4" borderId="0" xfId="0" applyNumberFormat="1" applyFont="1" applyFill="1" applyBorder="1" applyAlignment="1" applyProtection="1">
      <alignment horizontal="center" vertical="top" wrapText="1"/>
      <protection hidden="1"/>
    </xf>
    <xf numFmtId="1" fontId="26" fillId="4" borderId="15" xfId="0" applyNumberFormat="1" applyFont="1" applyFill="1" applyBorder="1" applyAlignment="1" applyProtection="1">
      <alignment horizontal="center" vertical="top" wrapText="1"/>
      <protection hidden="1"/>
    </xf>
    <xf numFmtId="1" fontId="26" fillId="4" borderId="0" xfId="0" applyNumberFormat="1" applyFont="1" applyFill="1" applyBorder="1" applyAlignment="1" applyProtection="1">
      <alignment horizontal="left" vertical="top" wrapText="1"/>
      <protection hidden="1"/>
    </xf>
    <xf numFmtId="1" fontId="26" fillId="4" borderId="15" xfId="0" applyNumberFormat="1" applyFont="1" applyFill="1" applyBorder="1" applyAlignment="1" applyProtection="1">
      <alignment horizontal="left" vertical="top" wrapText="1"/>
      <protection hidden="1"/>
    </xf>
    <xf numFmtId="0" fontId="5" fillId="5" borderId="78" xfId="0" applyFont="1" applyFill="1" applyBorder="1" applyAlignment="1" applyProtection="1">
      <alignment horizontal="left"/>
      <protection hidden="1"/>
    </xf>
    <xf numFmtId="0" fontId="5" fillId="5" borderId="0" xfId="0" applyFont="1" applyFill="1" applyAlignment="1" applyProtection="1">
      <alignment horizontal="left"/>
      <protection hidden="1"/>
    </xf>
    <xf numFmtId="1" fontId="19" fillId="4" borderId="44" xfId="0" applyNumberFormat="1" applyFont="1" applyFill="1" applyBorder="1" applyAlignment="1" applyProtection="1">
      <alignment horizontal="center" vertical="top" wrapText="1"/>
      <protection hidden="1"/>
    </xf>
    <xf numFmtId="0" fontId="26" fillId="4" borderId="23" xfId="0" applyFont="1" applyFill="1" applyBorder="1" applyAlignment="1" applyProtection="1">
      <alignment wrapText="1"/>
      <protection hidden="1"/>
    </xf>
    <xf numFmtId="0" fontId="26" fillId="4" borderId="0" xfId="0" applyFont="1" applyFill="1" applyBorder="1" applyAlignment="1" applyProtection="1">
      <alignment horizontal="center" vertical="top" wrapText="1"/>
      <protection hidden="1"/>
    </xf>
    <xf numFmtId="0" fontId="26" fillId="4" borderId="0" xfId="0" applyFont="1" applyFill="1" applyBorder="1" applyAlignment="1" applyProtection="1">
      <alignment horizontal="right" vertical="top" wrapText="1"/>
      <protection hidden="1"/>
    </xf>
    <xf numFmtId="0" fontId="26" fillId="4" borderId="23" xfId="0" applyFont="1" applyFill="1" applyBorder="1" applyAlignment="1" applyProtection="1">
      <alignment horizontal="center" wrapText="1"/>
      <protection hidden="1"/>
    </xf>
    <xf numFmtId="0" fontId="19" fillId="4" borderId="0" xfId="0" applyFont="1" applyFill="1" applyBorder="1" applyAlignment="1" applyProtection="1">
      <alignment horizontal="center" wrapText="1"/>
      <protection hidden="1"/>
    </xf>
    <xf numFmtId="0" fontId="19" fillId="4" borderId="0" xfId="0" applyFont="1" applyFill="1" applyBorder="1" applyAlignment="1" applyProtection="1">
      <alignment horizontal="center"/>
      <protection hidden="1"/>
    </xf>
    <xf numFmtId="0" fontId="5" fillId="4" borderId="0" xfId="0" applyFont="1" applyFill="1" applyBorder="1" applyAlignment="1" applyProtection="1">
      <protection hidden="1"/>
    </xf>
    <xf numFmtId="0" fontId="19" fillId="4" borderId="15" xfId="0" applyFont="1" applyFill="1" applyBorder="1" applyAlignment="1" applyProtection="1">
      <alignment horizontal="center"/>
      <protection hidden="1"/>
    </xf>
    <xf numFmtId="0" fontId="5" fillId="4" borderId="0" xfId="0" applyFont="1" applyFill="1" applyBorder="1" applyAlignment="1" applyProtection="1">
      <alignment horizontal="left"/>
      <protection hidden="1"/>
    </xf>
    <xf numFmtId="0" fontId="26" fillId="4" borderId="10" xfId="0" applyFont="1" applyFill="1" applyBorder="1" applyAlignment="1" applyProtection="1">
      <alignment horizontal="left" vertical="top" wrapText="1"/>
      <protection hidden="1"/>
    </xf>
    <xf numFmtId="0" fontId="19" fillId="4" borderId="7" xfId="1" applyFont="1" applyFill="1" applyBorder="1" applyAlignment="1" applyProtection="1">
      <alignment horizontal="center" vertical="top" wrapText="1"/>
      <protection hidden="1"/>
    </xf>
    <xf numFmtId="0" fontId="5" fillId="4" borderId="12" xfId="0" applyFont="1" applyFill="1" applyBorder="1" applyProtection="1">
      <protection hidden="1"/>
    </xf>
    <xf numFmtId="0" fontId="16" fillId="4" borderId="36" xfId="0" applyFont="1" applyFill="1" applyBorder="1" applyProtection="1">
      <protection hidden="1"/>
    </xf>
    <xf numFmtId="1" fontId="16" fillId="5" borderId="79" xfId="0" applyNumberFormat="1" applyFont="1" applyFill="1" applyBorder="1" applyProtection="1">
      <protection hidden="1"/>
    </xf>
    <xf numFmtId="0" fontId="19" fillId="4" borderId="49" xfId="1" applyFont="1" applyFill="1" applyBorder="1" applyAlignment="1" applyProtection="1">
      <alignment horizontal="center" vertical="center" wrapText="1"/>
      <protection hidden="1"/>
    </xf>
    <xf numFmtId="0" fontId="19" fillId="4" borderId="21" xfId="1" applyFont="1" applyFill="1" applyBorder="1" applyAlignment="1" applyProtection="1">
      <alignment horizontal="center" vertical="center" wrapText="1"/>
      <protection hidden="1"/>
    </xf>
    <xf numFmtId="0" fontId="19" fillId="4" borderId="26" xfId="1" applyFont="1" applyFill="1" applyBorder="1" applyAlignment="1" applyProtection="1">
      <alignment horizontal="center" vertical="center" wrapText="1"/>
      <protection hidden="1"/>
    </xf>
    <xf numFmtId="0" fontId="32" fillId="4" borderId="0" xfId="0" applyFont="1" applyFill="1"/>
    <xf numFmtId="0" fontId="26" fillId="4" borderId="0" xfId="0" applyFont="1" applyFill="1" applyBorder="1" applyAlignment="1"/>
    <xf numFmtId="0" fontId="11" fillId="5" borderId="0" xfId="0" applyFont="1" applyFill="1" applyProtection="1">
      <protection hidden="1"/>
    </xf>
    <xf numFmtId="0" fontId="16" fillId="4" borderId="0" xfId="0" applyFont="1" applyFill="1" applyBorder="1" applyAlignment="1"/>
    <xf numFmtId="0" fontId="16" fillId="4" borderId="15" xfId="0" applyFont="1" applyFill="1" applyBorder="1" applyAlignment="1"/>
    <xf numFmtId="0" fontId="26" fillId="4" borderId="0" xfId="0" applyFont="1" applyFill="1" applyBorder="1"/>
    <xf numFmtId="0" fontId="26" fillId="4" borderId="0" xfId="0" applyFont="1" applyFill="1"/>
    <xf numFmtId="0" fontId="19" fillId="4" borderId="0" xfId="0" applyFont="1" applyFill="1" applyBorder="1" applyAlignment="1"/>
    <xf numFmtId="0" fontId="11" fillId="4" borderId="43" xfId="0" applyFont="1" applyFill="1" applyBorder="1"/>
    <xf numFmtId="0" fontId="11" fillId="4" borderId="13" xfId="0" applyFont="1" applyFill="1" applyBorder="1"/>
    <xf numFmtId="0" fontId="11" fillId="4" borderId="39" xfId="0" applyFont="1" applyFill="1" applyBorder="1"/>
    <xf numFmtId="0" fontId="11" fillId="4" borderId="23" xfId="0" applyFont="1" applyFill="1" applyBorder="1" applyProtection="1">
      <protection hidden="1"/>
    </xf>
    <xf numFmtId="0" fontId="11" fillId="4" borderId="0" xfId="0" applyFont="1" applyFill="1" applyBorder="1" applyProtection="1">
      <protection hidden="1"/>
    </xf>
    <xf numFmtId="0" fontId="11" fillId="4" borderId="34" xfId="0" applyFont="1" applyFill="1" applyBorder="1" applyProtection="1">
      <protection hidden="1"/>
    </xf>
    <xf numFmtId="0" fontId="11" fillId="4" borderId="35" xfId="0" applyFont="1" applyFill="1" applyBorder="1" applyProtection="1">
      <protection hidden="1"/>
    </xf>
    <xf numFmtId="0" fontId="11" fillId="4" borderId="15" xfId="0" applyFont="1" applyFill="1" applyBorder="1" applyProtection="1">
      <protection hidden="1"/>
    </xf>
    <xf numFmtId="0" fontId="11" fillId="4" borderId="36" xfId="0" applyFont="1" applyFill="1" applyBorder="1" applyProtection="1">
      <protection hidden="1"/>
    </xf>
    <xf numFmtId="0" fontId="26" fillId="6" borderId="58" xfId="0" applyFont="1" applyFill="1" applyBorder="1" applyAlignment="1"/>
    <xf numFmtId="0" fontId="26" fillId="2" borderId="58" xfId="0" applyFont="1" applyFill="1" applyBorder="1" applyAlignment="1"/>
    <xf numFmtId="0" fontId="26" fillId="7" borderId="77" xfId="0" applyFont="1" applyFill="1" applyBorder="1" applyAlignment="1"/>
    <xf numFmtId="0" fontId="26" fillId="8" borderId="58" xfId="0" applyFont="1" applyFill="1" applyBorder="1" applyAlignment="1"/>
    <xf numFmtId="0" fontId="21" fillId="5" borderId="62" xfId="0" applyFont="1" applyFill="1" applyBorder="1" applyAlignment="1" applyProtection="1"/>
    <xf numFmtId="0" fontId="21" fillId="5" borderId="0" xfId="0" applyFont="1" applyFill="1" applyBorder="1" applyAlignment="1" applyProtection="1"/>
    <xf numFmtId="0" fontId="6" fillId="5" borderId="0" xfId="1" applyFill="1" applyBorder="1" applyProtection="1"/>
    <xf numFmtId="0" fontId="7" fillId="7" borderId="58" xfId="1" applyFont="1" applyFill="1" applyBorder="1" applyAlignment="1" applyProtection="1">
      <alignment horizontal="center" vertical="center"/>
    </xf>
    <xf numFmtId="0" fontId="6" fillId="5" borderId="0" xfId="1" applyNumberFormat="1" applyFont="1" applyFill="1" applyBorder="1" applyAlignment="1" applyProtection="1">
      <alignment vertical="center"/>
    </xf>
    <xf numFmtId="0" fontId="6" fillId="5" borderId="0" xfId="1" applyFont="1" applyFill="1" applyBorder="1" applyAlignment="1" applyProtection="1">
      <alignment vertical="center"/>
    </xf>
    <xf numFmtId="0" fontId="8" fillId="5" borderId="0" xfId="1" applyFont="1" applyFill="1" applyBorder="1" applyAlignment="1" applyProtection="1"/>
    <xf numFmtId="0" fontId="6" fillId="5" borderId="0" xfId="1" applyFill="1" applyBorder="1" applyAlignment="1" applyProtection="1"/>
    <xf numFmtId="0" fontId="6" fillId="5" borderId="0" xfId="1" applyFill="1" applyBorder="1" applyAlignment="1" applyProtection="1">
      <alignment horizontal="center" vertical="center" wrapText="1"/>
    </xf>
    <xf numFmtId="0" fontId="7" fillId="5" borderId="0" xfId="1" applyFont="1" applyFill="1" applyBorder="1" applyAlignment="1" applyProtection="1">
      <alignment vertical="center"/>
    </xf>
    <xf numFmtId="0" fontId="6" fillId="5" borderId="0" xfId="1" applyFont="1" applyFill="1" applyBorder="1" applyAlignment="1" applyProtection="1">
      <alignment horizontal="left"/>
    </xf>
    <xf numFmtId="0" fontId="7" fillId="5" borderId="0" xfId="1" applyFont="1" applyFill="1" applyBorder="1" applyAlignment="1" applyProtection="1">
      <alignment horizontal="right" vertical="center"/>
    </xf>
    <xf numFmtId="0" fontId="6" fillId="5" borderId="0" xfId="1" applyFont="1" applyFill="1" applyBorder="1" applyAlignment="1" applyProtection="1"/>
    <xf numFmtId="0" fontId="6" fillId="5" borderId="0" xfId="1" applyFill="1" applyBorder="1" applyAlignment="1" applyProtection="1">
      <alignment vertical="center" wrapText="1"/>
    </xf>
    <xf numFmtId="0" fontId="6" fillId="5" borderId="0" xfId="1" applyFill="1" applyBorder="1" applyAlignment="1" applyProtection="1">
      <alignment horizontal="center"/>
    </xf>
    <xf numFmtId="0" fontId="6" fillId="5" borderId="0" xfId="1" applyFill="1" applyBorder="1" applyAlignment="1" applyProtection="1">
      <alignment wrapText="1"/>
    </xf>
    <xf numFmtId="0" fontId="19" fillId="4" borderId="30" xfId="1" applyFont="1" applyFill="1" applyBorder="1" applyProtection="1">
      <protection hidden="1"/>
    </xf>
    <xf numFmtId="0" fontId="26" fillId="4" borderId="39" xfId="1" applyNumberFormat="1" applyFont="1" applyFill="1" applyBorder="1" applyAlignment="1" applyProtection="1">
      <protection hidden="1"/>
    </xf>
    <xf numFmtId="1" fontId="19" fillId="4" borderId="44" xfId="0" applyNumberFormat="1" applyFont="1" applyFill="1" applyBorder="1" applyAlignment="1" applyProtection="1">
      <alignment horizontal="center" wrapText="1"/>
      <protection hidden="1"/>
    </xf>
    <xf numFmtId="0" fontId="2" fillId="4" borderId="63" xfId="0" applyFont="1" applyFill="1" applyBorder="1" applyAlignment="1" applyProtection="1">
      <alignment horizontal="center" vertical="top" wrapText="1"/>
      <protection locked="0"/>
    </xf>
    <xf numFmtId="0" fontId="2" fillId="4" borderId="65" xfId="0" applyFont="1" applyFill="1" applyBorder="1" applyAlignment="1" applyProtection="1">
      <alignment horizontal="center" vertical="top" wrapText="1"/>
      <protection locked="0"/>
    </xf>
    <xf numFmtId="0" fontId="2" fillId="4" borderId="60" xfId="0" applyFont="1" applyFill="1" applyBorder="1" applyAlignment="1" applyProtection="1">
      <alignment horizontal="center" vertical="top" wrapText="1"/>
      <protection locked="0"/>
    </xf>
    <xf numFmtId="0" fontId="2" fillId="4" borderId="56"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top" wrapText="1"/>
      <protection locked="0"/>
    </xf>
    <xf numFmtId="0" fontId="2" fillId="4" borderId="28" xfId="0" applyFont="1" applyFill="1" applyBorder="1" applyAlignment="1" applyProtection="1">
      <alignment horizontal="center" vertical="top" wrapText="1"/>
      <protection locked="0"/>
    </xf>
    <xf numFmtId="0" fontId="2" fillId="4" borderId="32" xfId="0" applyFont="1" applyFill="1" applyBorder="1" applyAlignment="1" applyProtection="1">
      <alignment horizontal="center" vertical="top" wrapText="1"/>
      <protection locked="0"/>
    </xf>
    <xf numFmtId="0" fontId="2" fillId="4" borderId="55" xfId="0" applyFont="1" applyFill="1" applyBorder="1" applyAlignment="1" applyProtection="1">
      <alignment horizontal="center" vertical="center"/>
      <protection locked="0"/>
    </xf>
    <xf numFmtId="0" fontId="2" fillId="4" borderId="58" xfId="0" applyFont="1" applyFill="1" applyBorder="1" applyAlignment="1" applyProtection="1">
      <alignment horizontal="center" vertical="top" wrapText="1"/>
      <protection locked="0"/>
    </xf>
    <xf numFmtId="0" fontId="2" fillId="4" borderId="72" xfId="0" applyFont="1" applyFill="1" applyBorder="1" applyAlignment="1" applyProtection="1">
      <alignment horizontal="center" vertical="center"/>
      <protection locked="0"/>
    </xf>
    <xf numFmtId="0" fontId="2" fillId="4" borderId="69" xfId="0" applyFont="1" applyFill="1" applyBorder="1" applyAlignment="1" applyProtection="1">
      <alignment horizontal="center" vertical="top" wrapText="1"/>
      <protection locked="0"/>
    </xf>
    <xf numFmtId="0" fontId="2" fillId="4" borderId="41"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73" xfId="0" applyFont="1" applyFill="1" applyBorder="1" applyAlignment="1" applyProtection="1">
      <alignment horizontal="center" vertical="top" wrapText="1"/>
      <protection locked="0"/>
    </xf>
    <xf numFmtId="0" fontId="2" fillId="4" borderId="64" xfId="0" applyFont="1" applyFill="1" applyBorder="1" applyAlignment="1" applyProtection="1">
      <alignment horizontal="center" vertical="top" wrapText="1"/>
      <protection locked="0"/>
    </xf>
    <xf numFmtId="0" fontId="2" fillId="4" borderId="50" xfId="0" applyFont="1" applyFill="1" applyBorder="1" applyAlignment="1" applyProtection="1">
      <alignment horizontal="center" vertical="top" wrapText="1"/>
      <protection locked="0"/>
    </xf>
    <xf numFmtId="0" fontId="2" fillId="4" borderId="66" xfId="0" applyFont="1" applyFill="1" applyBorder="1" applyAlignment="1" applyProtection="1">
      <alignment horizontal="center" vertical="center"/>
      <protection locked="0"/>
    </xf>
    <xf numFmtId="0" fontId="2" fillId="4" borderId="77" xfId="0" applyFont="1" applyFill="1" applyBorder="1" applyAlignment="1" applyProtection="1">
      <alignment horizontal="center" vertical="top" wrapText="1"/>
      <protection locked="0"/>
    </xf>
    <xf numFmtId="0" fontId="2" fillId="4" borderId="39" xfId="0" applyFont="1" applyFill="1" applyBorder="1" applyAlignment="1" applyProtection="1">
      <alignment horizontal="center" vertical="center"/>
      <protection locked="0"/>
    </xf>
    <xf numFmtId="0" fontId="2" fillId="4" borderId="59" xfId="0" applyFont="1" applyFill="1" applyBorder="1" applyAlignment="1" applyProtection="1">
      <alignment horizontal="center" vertical="top" wrapText="1"/>
      <protection locked="0"/>
    </xf>
    <xf numFmtId="0" fontId="2" fillId="4" borderId="58" xfId="0" applyFont="1" applyFill="1" applyBorder="1" applyAlignment="1" applyProtection="1">
      <alignment horizontal="center" wrapText="1"/>
      <protection locked="0"/>
    </xf>
    <xf numFmtId="0" fontId="2" fillId="4" borderId="0" xfId="0" applyFont="1" applyFill="1" applyBorder="1" applyAlignment="1" applyProtection="1">
      <alignment horizontal="center" vertical="top" wrapText="1"/>
      <protection locked="0"/>
    </xf>
    <xf numFmtId="0" fontId="2" fillId="4" borderId="68" xfId="0" applyFont="1" applyFill="1" applyBorder="1" applyAlignment="1" applyProtection="1">
      <alignment horizontal="center" vertical="center"/>
      <protection locked="0"/>
    </xf>
    <xf numFmtId="0" fontId="2" fillId="4" borderId="58" xfId="0" applyFont="1" applyFill="1" applyBorder="1" applyAlignment="1" applyProtection="1">
      <alignment horizontal="center"/>
      <protection locked="0"/>
    </xf>
    <xf numFmtId="0" fontId="2" fillId="4" borderId="50" xfId="0" applyFont="1" applyFill="1" applyBorder="1" applyAlignment="1" applyProtection="1">
      <alignment horizontal="center" vertical="top"/>
      <protection locked="0"/>
    </xf>
    <xf numFmtId="0" fontId="2" fillId="4" borderId="29" xfId="0" applyFont="1" applyFill="1" applyBorder="1" applyAlignment="1" applyProtection="1">
      <alignment horizontal="center" vertical="top"/>
      <protection locked="0"/>
    </xf>
    <xf numFmtId="0" fontId="2" fillId="4" borderId="22" xfId="0" applyFont="1" applyFill="1" applyBorder="1" applyAlignment="1" applyProtection="1">
      <alignment horizontal="center" vertical="top"/>
      <protection locked="0"/>
    </xf>
    <xf numFmtId="0" fontId="2" fillId="4" borderId="53" xfId="0" applyFont="1" applyFill="1" applyBorder="1" applyAlignment="1" applyProtection="1">
      <alignment horizontal="center" vertical="top"/>
      <protection locked="0"/>
    </xf>
    <xf numFmtId="0" fontId="2" fillId="4" borderId="9" xfId="0" applyFont="1" applyFill="1" applyBorder="1" applyAlignment="1" applyProtection="1">
      <alignment horizontal="center" vertical="top"/>
      <protection locked="0"/>
    </xf>
    <xf numFmtId="0" fontId="2" fillId="4" borderId="31" xfId="0" applyFont="1" applyFill="1" applyBorder="1" applyAlignment="1" applyProtection="1">
      <alignment horizontal="center" vertical="top"/>
      <protection locked="0"/>
    </xf>
    <xf numFmtId="0" fontId="2" fillId="4" borderId="55" xfId="0" applyFont="1" applyFill="1" applyBorder="1" applyAlignment="1" applyProtection="1">
      <alignment horizontal="center" vertical="top"/>
      <protection locked="0"/>
    </xf>
    <xf numFmtId="0" fontId="2" fillId="4" borderId="9" xfId="0" applyFont="1" applyFill="1" applyBorder="1" applyAlignment="1" applyProtection="1">
      <alignment horizontal="center" vertical="top" wrapText="1"/>
      <protection locked="0"/>
    </xf>
    <xf numFmtId="0" fontId="2" fillId="4" borderId="4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top" wrapText="1"/>
      <protection locked="0"/>
    </xf>
    <xf numFmtId="0" fontId="2" fillId="4" borderId="48" xfId="0" applyFont="1" applyFill="1" applyBorder="1" applyAlignment="1" applyProtection="1">
      <alignment horizontal="center" vertical="center"/>
      <protection locked="0"/>
    </xf>
    <xf numFmtId="0" fontId="2" fillId="4" borderId="70"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top" wrapText="1"/>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55" xfId="0" applyFont="1" applyFill="1" applyBorder="1" applyAlignment="1" applyProtection="1">
      <alignment horizontal="center" vertical="top" wrapText="1"/>
      <protection locked="0"/>
    </xf>
    <xf numFmtId="0" fontId="2" fillId="4" borderId="31"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36" fillId="4" borderId="0" xfId="0" applyFont="1" applyFill="1" applyBorder="1" applyAlignment="1">
      <alignment horizontal="center"/>
    </xf>
    <xf numFmtId="0" fontId="18" fillId="5" borderId="80" xfId="1" applyFont="1" applyFill="1" applyBorder="1" applyAlignment="1" applyProtection="1">
      <alignment horizontal="left" vertical="center" wrapText="1"/>
      <protection hidden="1"/>
    </xf>
    <xf numFmtId="0" fontId="18" fillId="5" borderId="81" xfId="1" applyFont="1" applyFill="1" applyBorder="1" applyAlignment="1" applyProtection="1">
      <alignment horizontal="left" vertical="center" wrapText="1"/>
      <protection hidden="1"/>
    </xf>
    <xf numFmtId="0" fontId="18" fillId="5" borderId="82" xfId="1" applyFont="1" applyFill="1" applyBorder="1" applyAlignment="1" applyProtection="1">
      <alignment horizontal="left" vertical="center" wrapText="1"/>
      <protection hidden="1"/>
    </xf>
    <xf numFmtId="0" fontId="12" fillId="5" borderId="0" xfId="1" applyFont="1" applyFill="1" applyBorder="1" applyProtection="1">
      <protection hidden="1"/>
    </xf>
    <xf numFmtId="0" fontId="19" fillId="6" borderId="50" xfId="1" applyFont="1" applyFill="1" applyBorder="1" applyAlignment="1" applyProtection="1">
      <alignment horizontal="center" vertical="center"/>
      <protection hidden="1"/>
    </xf>
    <xf numFmtId="0" fontId="19" fillId="6" borderId="17" xfId="1" applyFont="1" applyFill="1" applyBorder="1" applyAlignment="1" applyProtection="1">
      <alignment horizontal="center" vertical="center"/>
      <protection hidden="1"/>
    </xf>
    <xf numFmtId="0" fontId="19" fillId="6" borderId="51" xfId="1" applyFont="1" applyFill="1" applyBorder="1" applyAlignment="1" applyProtection="1">
      <alignment horizontal="center" vertical="center"/>
      <protection hidden="1"/>
    </xf>
    <xf numFmtId="0" fontId="19" fillId="4" borderId="32" xfId="1" applyFont="1" applyFill="1" applyBorder="1" applyAlignment="1" applyProtection="1">
      <alignment horizontal="center" vertical="top" wrapText="1"/>
      <protection hidden="1"/>
    </xf>
    <xf numFmtId="0" fontId="19" fillId="4" borderId="28" xfId="1" applyFont="1" applyFill="1" applyBorder="1" applyAlignment="1" applyProtection="1">
      <alignment horizontal="center" vertical="top" wrapText="1"/>
      <protection hidden="1"/>
    </xf>
    <xf numFmtId="0" fontId="19" fillId="4" borderId="18" xfId="1" applyFont="1" applyFill="1" applyBorder="1" applyAlignment="1" applyProtection="1">
      <alignment horizontal="center" vertical="center" wrapText="1"/>
      <protection hidden="1"/>
    </xf>
    <xf numFmtId="0" fontId="19" fillId="4" borderId="3" xfId="1" applyFont="1" applyFill="1" applyBorder="1" applyAlignment="1" applyProtection="1">
      <alignment horizontal="center" vertical="center" wrapText="1"/>
      <protection hidden="1"/>
    </xf>
    <xf numFmtId="0" fontId="19" fillId="4" borderId="27" xfId="1" applyFont="1" applyFill="1" applyBorder="1" applyAlignment="1" applyProtection="1">
      <alignment horizontal="center" vertical="center" wrapText="1"/>
      <protection hidden="1"/>
    </xf>
    <xf numFmtId="0" fontId="19" fillId="4" borderId="23" xfId="1" applyFont="1" applyFill="1" applyBorder="1" applyAlignment="1" applyProtection="1">
      <alignment horizontal="center" vertical="top" wrapText="1"/>
      <protection hidden="1"/>
    </xf>
    <xf numFmtId="0" fontId="19" fillId="4" borderId="34" xfId="1" applyFont="1" applyFill="1" applyBorder="1" applyAlignment="1" applyProtection="1">
      <alignment horizontal="center" vertical="top" wrapText="1"/>
      <protection hidden="1"/>
    </xf>
    <xf numFmtId="0" fontId="19" fillId="4" borderId="50" xfId="1" applyFont="1" applyFill="1" applyBorder="1" applyAlignment="1" applyProtection="1">
      <alignment horizontal="center"/>
      <protection hidden="1"/>
    </xf>
    <xf numFmtId="0" fontId="19" fillId="4" borderId="17" xfId="1" applyFont="1" applyFill="1" applyBorder="1" applyAlignment="1" applyProtection="1">
      <alignment horizontal="center"/>
      <protection hidden="1"/>
    </xf>
    <xf numFmtId="0" fontId="19" fillId="4" borderId="51" xfId="1" applyFont="1" applyFill="1" applyBorder="1" applyAlignment="1" applyProtection="1">
      <alignment horizontal="center"/>
      <protection hidden="1"/>
    </xf>
    <xf numFmtId="0" fontId="19" fillId="4" borderId="2" xfId="1" applyFont="1" applyFill="1" applyBorder="1" applyAlignment="1" applyProtection="1">
      <alignment horizontal="center" vertical="top" wrapText="1"/>
      <protection hidden="1"/>
    </xf>
    <xf numFmtId="0" fontId="19" fillId="4" borderId="27" xfId="1" applyFont="1" applyFill="1" applyBorder="1" applyAlignment="1" applyProtection="1">
      <alignment horizontal="center" vertical="top" wrapText="1"/>
      <protection hidden="1"/>
    </xf>
    <xf numFmtId="0" fontId="19" fillId="4" borderId="25" xfId="1" applyFont="1" applyFill="1" applyBorder="1" applyAlignment="1" applyProtection="1">
      <alignment horizontal="center" vertical="top" wrapText="1"/>
      <protection hidden="1"/>
    </xf>
    <xf numFmtId="0" fontId="19" fillId="4" borderId="61" xfId="1" applyFont="1" applyFill="1" applyBorder="1" applyAlignment="1" applyProtection="1">
      <alignment horizontal="center" vertical="top" wrapText="1"/>
      <protection hidden="1"/>
    </xf>
    <xf numFmtId="0" fontId="19" fillId="4" borderId="20" xfId="1" applyFont="1" applyFill="1" applyBorder="1" applyAlignment="1" applyProtection="1">
      <alignment horizontal="center" vertical="center"/>
      <protection hidden="1"/>
    </xf>
    <xf numFmtId="0" fontId="19" fillId="4" borderId="21" xfId="1" applyFont="1" applyFill="1" applyBorder="1" applyAlignment="1" applyProtection="1">
      <alignment horizontal="center" vertical="center"/>
      <protection hidden="1"/>
    </xf>
    <xf numFmtId="0" fontId="19" fillId="4" borderId="26" xfId="1" applyFont="1" applyFill="1" applyBorder="1" applyAlignment="1" applyProtection="1">
      <alignment horizontal="center" vertical="center"/>
      <protection hidden="1"/>
    </xf>
    <xf numFmtId="0" fontId="21" fillId="5" borderId="62" xfId="1" applyFont="1" applyFill="1" applyBorder="1" applyAlignment="1" applyProtection="1">
      <alignment horizontal="left"/>
      <protection hidden="1"/>
    </xf>
    <xf numFmtId="49" fontId="2" fillId="4" borderId="34" xfId="0" applyNumberFormat="1" applyFont="1" applyFill="1" applyBorder="1" applyAlignment="1" applyProtection="1">
      <alignment horizontal="left" vertical="top" wrapText="1"/>
      <protection locked="0"/>
    </xf>
    <xf numFmtId="49" fontId="5" fillId="4" borderId="35" xfId="0" applyNumberFormat="1" applyFont="1" applyFill="1" applyBorder="1" applyAlignment="1" applyProtection="1">
      <alignment horizontal="left" vertical="top" wrapText="1"/>
      <protection locked="0"/>
    </xf>
    <xf numFmtId="49" fontId="5" fillId="4" borderId="36" xfId="0" applyNumberFormat="1" applyFont="1" applyFill="1" applyBorder="1" applyAlignment="1" applyProtection="1">
      <alignment horizontal="left" vertical="top" wrapText="1"/>
      <protection locked="0"/>
    </xf>
    <xf numFmtId="0" fontId="27" fillId="4" borderId="23" xfId="0" applyFont="1" applyFill="1" applyBorder="1" applyAlignment="1" applyProtection="1">
      <alignment vertical="top" wrapText="1"/>
      <protection hidden="1"/>
    </xf>
    <xf numFmtId="0" fontId="28" fillId="4" borderId="0" xfId="0" applyFont="1" applyFill="1" applyBorder="1" applyAlignment="1" applyProtection="1">
      <alignment vertical="top" wrapText="1"/>
      <protection hidden="1"/>
    </xf>
    <xf numFmtId="49" fontId="5" fillId="4" borderId="38" xfId="0" applyNumberFormat="1" applyFont="1" applyFill="1" applyBorder="1" applyAlignment="1" applyProtection="1">
      <alignment horizontal="left" vertical="top" wrapText="1"/>
      <protection locked="0"/>
    </xf>
    <xf numFmtId="49" fontId="5" fillId="4" borderId="9" xfId="0" applyNumberFormat="1" applyFont="1" applyFill="1" applyBorder="1" applyAlignment="1" applyProtection="1">
      <alignment horizontal="left" vertical="top" wrapText="1"/>
      <protection locked="0"/>
    </xf>
    <xf numFmtId="49" fontId="5" fillId="4" borderId="44" xfId="0" applyNumberFormat="1" applyFont="1" applyFill="1" applyBorder="1" applyAlignment="1" applyProtection="1">
      <alignment horizontal="left" vertical="top" wrapText="1"/>
      <protection locked="0"/>
    </xf>
    <xf numFmtId="0" fontId="16" fillId="2" borderId="29" xfId="0" applyFont="1" applyFill="1" applyBorder="1" applyAlignment="1" applyProtection="1">
      <alignment vertical="center" textRotation="90"/>
      <protection hidden="1"/>
    </xf>
    <xf numFmtId="0" fontId="16" fillId="2" borderId="22" xfId="0" applyFont="1" applyFill="1" applyBorder="1" applyAlignment="1" applyProtection="1">
      <alignment vertical="center" textRotation="90"/>
      <protection hidden="1"/>
    </xf>
    <xf numFmtId="0" fontId="16" fillId="2" borderId="53" xfId="0" applyFont="1" applyFill="1" applyBorder="1" applyAlignment="1" applyProtection="1">
      <alignment vertical="center" textRotation="90"/>
      <protection hidden="1"/>
    </xf>
    <xf numFmtId="0" fontId="5" fillId="3" borderId="50" xfId="0" applyFont="1" applyFill="1" applyBorder="1" applyAlignment="1" applyProtection="1">
      <alignment horizontal="center" vertical="center"/>
      <protection hidden="1"/>
    </xf>
    <xf numFmtId="0" fontId="5" fillId="3" borderId="51" xfId="0" applyFont="1" applyFill="1" applyBorder="1" applyAlignment="1" applyProtection="1">
      <alignment horizontal="center" vertical="center"/>
      <protection hidden="1"/>
    </xf>
    <xf numFmtId="0" fontId="5" fillId="4" borderId="1" xfId="0" applyFont="1" applyFill="1" applyBorder="1" applyAlignment="1" applyProtection="1">
      <alignment horizontal="left" vertical="top" wrapText="1"/>
      <protection hidden="1"/>
    </xf>
    <xf numFmtId="0" fontId="5" fillId="4" borderId="25" xfId="0" applyFont="1" applyFill="1" applyBorder="1" applyAlignment="1" applyProtection="1">
      <alignment horizontal="left" vertical="top" wrapText="1"/>
      <protection hidden="1"/>
    </xf>
    <xf numFmtId="0" fontId="5" fillId="4" borderId="73" xfId="0" applyFont="1" applyFill="1" applyBorder="1" applyAlignment="1" applyProtection="1">
      <alignment horizontal="left" vertical="top" wrapText="1"/>
      <protection hidden="1"/>
    </xf>
    <xf numFmtId="0" fontId="5" fillId="4" borderId="21" xfId="0" applyFont="1" applyFill="1" applyBorder="1" applyAlignment="1" applyProtection="1">
      <alignment vertical="top"/>
      <protection hidden="1"/>
    </xf>
    <xf numFmtId="0" fontId="5" fillId="4" borderId="3" xfId="0" applyFont="1" applyFill="1" applyBorder="1" applyAlignment="1" applyProtection="1">
      <alignment vertical="top"/>
      <protection hidden="1"/>
    </xf>
    <xf numFmtId="0" fontId="5" fillId="4" borderId="14" xfId="0" applyFont="1" applyFill="1" applyBorder="1" applyAlignment="1" applyProtection="1">
      <alignment vertical="top"/>
      <protection hidden="1"/>
    </xf>
    <xf numFmtId="0" fontId="5" fillId="4" borderId="21" xfId="0" applyFont="1" applyFill="1" applyBorder="1" applyAlignment="1" applyProtection="1">
      <alignment horizontal="left" vertical="top" wrapText="1"/>
      <protection hidden="1"/>
    </xf>
    <xf numFmtId="0" fontId="5" fillId="4" borderId="3" xfId="0" applyFont="1" applyFill="1" applyBorder="1" applyAlignment="1" applyProtection="1">
      <alignment horizontal="left" vertical="top" wrapText="1"/>
      <protection hidden="1"/>
    </xf>
    <xf numFmtId="0" fontId="5" fillId="4" borderId="14" xfId="0" applyFont="1" applyFill="1" applyBorder="1" applyAlignment="1" applyProtection="1">
      <alignment horizontal="left" vertical="top" wrapText="1"/>
      <protection hidden="1"/>
    </xf>
    <xf numFmtId="0" fontId="5" fillId="4" borderId="26" xfId="0" applyFont="1" applyFill="1" applyBorder="1" applyAlignment="1" applyProtection="1">
      <alignment horizontal="left" vertical="top" wrapText="1"/>
      <protection hidden="1"/>
    </xf>
    <xf numFmtId="0" fontId="5" fillId="4" borderId="27" xfId="0" applyFont="1" applyFill="1" applyBorder="1" applyAlignment="1" applyProtection="1">
      <alignment horizontal="left" vertical="top" wrapText="1"/>
      <protection hidden="1"/>
    </xf>
    <xf numFmtId="0" fontId="5" fillId="4" borderId="28" xfId="0" applyFont="1" applyFill="1" applyBorder="1" applyAlignment="1" applyProtection="1">
      <alignment horizontal="left" vertical="top" wrapText="1"/>
      <protection hidden="1"/>
    </xf>
    <xf numFmtId="0" fontId="5" fillId="4" borderId="50" xfId="0" applyFont="1" applyFill="1" applyBorder="1" applyAlignment="1" applyProtection="1">
      <alignment vertical="center" wrapText="1"/>
      <protection hidden="1"/>
    </xf>
    <xf numFmtId="0" fontId="5" fillId="4" borderId="17" xfId="0" applyFont="1" applyFill="1" applyBorder="1" applyAlignment="1" applyProtection="1">
      <alignment vertical="center" wrapText="1"/>
      <protection hidden="1"/>
    </xf>
    <xf numFmtId="0" fontId="5" fillId="4" borderId="51" xfId="0" applyFont="1" applyFill="1" applyBorder="1" applyAlignment="1" applyProtection="1">
      <alignment vertical="center" wrapText="1"/>
      <protection hidden="1"/>
    </xf>
    <xf numFmtId="0" fontId="16" fillId="4" borderId="40" xfId="0" applyFont="1" applyFill="1" applyBorder="1" applyAlignment="1" applyProtection="1">
      <alignment horizontal="left" vertical="top" wrapText="1"/>
      <protection hidden="1"/>
    </xf>
    <xf numFmtId="0" fontId="16" fillId="4" borderId="13" xfId="0" applyFont="1" applyFill="1" applyBorder="1" applyAlignment="1" applyProtection="1">
      <alignment horizontal="left" vertical="top" wrapText="1"/>
      <protection hidden="1"/>
    </xf>
    <xf numFmtId="0" fontId="16" fillId="4" borderId="41" xfId="0" applyFont="1" applyFill="1" applyBorder="1" applyAlignment="1" applyProtection="1">
      <alignment horizontal="left" vertical="top" wrapText="1"/>
      <protection hidden="1"/>
    </xf>
    <xf numFmtId="0" fontId="5" fillId="4" borderId="43" xfId="0" applyFont="1" applyFill="1" applyBorder="1" applyAlignment="1" applyProtection="1">
      <alignment horizontal="left" vertical="top" wrapText="1"/>
      <protection hidden="1"/>
    </xf>
    <xf numFmtId="0" fontId="5" fillId="4" borderId="13" xfId="0" applyFont="1" applyFill="1" applyBorder="1" applyAlignment="1" applyProtection="1">
      <alignment horizontal="left" vertical="top" wrapText="1"/>
      <protection hidden="1"/>
    </xf>
    <xf numFmtId="0" fontId="5" fillId="4" borderId="39" xfId="0" applyFont="1" applyFill="1" applyBorder="1" applyAlignment="1" applyProtection="1">
      <alignment horizontal="left" vertical="top" wrapText="1"/>
      <protection hidden="1"/>
    </xf>
    <xf numFmtId="49" fontId="19" fillId="6" borderId="43" xfId="0" applyNumberFormat="1" applyFont="1" applyFill="1" applyBorder="1" applyAlignment="1" applyProtection="1">
      <alignment horizontal="center" vertical="center"/>
      <protection hidden="1"/>
    </xf>
    <xf numFmtId="49" fontId="19" fillId="6" borderId="13" xfId="0" applyNumberFormat="1" applyFont="1" applyFill="1" applyBorder="1" applyAlignment="1" applyProtection="1">
      <alignment horizontal="center" vertical="center"/>
      <protection hidden="1"/>
    </xf>
    <xf numFmtId="49" fontId="19" fillId="6" borderId="34" xfId="0" applyNumberFormat="1" applyFont="1" applyFill="1" applyBorder="1" applyAlignment="1" applyProtection="1">
      <alignment horizontal="center" vertical="center"/>
      <protection hidden="1"/>
    </xf>
    <xf numFmtId="49" fontId="19" fillId="6" borderId="35" xfId="0" applyNumberFormat="1" applyFont="1" applyFill="1" applyBorder="1" applyAlignment="1" applyProtection="1">
      <alignment horizontal="center" vertical="center"/>
      <protection hidden="1"/>
    </xf>
    <xf numFmtId="0" fontId="19" fillId="6" borderId="13" xfId="0" applyFont="1" applyFill="1" applyBorder="1" applyAlignment="1" applyProtection="1">
      <alignment horizontal="center" vertical="center"/>
      <protection hidden="1"/>
    </xf>
    <xf numFmtId="0" fontId="19" fillId="6" borderId="35" xfId="0" applyFont="1" applyFill="1" applyBorder="1" applyAlignment="1" applyProtection="1">
      <alignment horizontal="center" vertical="center"/>
      <protection hidden="1"/>
    </xf>
    <xf numFmtId="0" fontId="19" fillId="6" borderId="39" xfId="0" applyFont="1" applyFill="1" applyBorder="1" applyAlignment="1" applyProtection="1">
      <alignment horizontal="center" vertical="center"/>
      <protection hidden="1"/>
    </xf>
    <xf numFmtId="0" fontId="19" fillId="6" borderId="36" xfId="0" applyFont="1" applyFill="1" applyBorder="1" applyAlignment="1" applyProtection="1">
      <alignment horizontal="center" vertical="center"/>
      <protection hidden="1"/>
    </xf>
    <xf numFmtId="0" fontId="26" fillId="3" borderId="0" xfId="1" applyFont="1" applyFill="1" applyBorder="1" applyAlignment="1" applyProtection="1">
      <alignment horizontal="center" vertical="center" wrapText="1"/>
      <protection hidden="1"/>
    </xf>
    <xf numFmtId="0" fontId="26" fillId="3" borderId="15" xfId="1" applyFont="1" applyFill="1" applyBorder="1" applyAlignment="1" applyProtection="1">
      <alignment horizontal="center" vertical="center" wrapText="1"/>
      <protection hidden="1"/>
    </xf>
    <xf numFmtId="0" fontId="26" fillId="3" borderId="35" xfId="1" applyFont="1" applyFill="1" applyBorder="1" applyAlignment="1" applyProtection="1">
      <alignment horizontal="center" vertical="center" wrapText="1"/>
      <protection hidden="1"/>
    </xf>
    <xf numFmtId="0" fontId="26" fillId="3" borderId="36" xfId="1" applyFont="1" applyFill="1" applyBorder="1" applyAlignment="1" applyProtection="1">
      <alignment horizontal="center" vertical="center" wrapText="1"/>
      <protection hidden="1"/>
    </xf>
    <xf numFmtId="0" fontId="5" fillId="4" borderId="50" xfId="0" applyFont="1" applyFill="1" applyBorder="1" applyAlignment="1" applyProtection="1">
      <alignment horizontal="left" vertical="top" wrapText="1"/>
      <protection hidden="1"/>
    </xf>
    <xf numFmtId="0" fontId="5" fillId="4" borderId="17" xfId="0" applyFont="1" applyFill="1" applyBorder="1" applyAlignment="1" applyProtection="1">
      <alignment horizontal="left" vertical="top" wrapText="1"/>
      <protection hidden="1"/>
    </xf>
    <xf numFmtId="0" fontId="5" fillId="4" borderId="51" xfId="0" applyFont="1" applyFill="1" applyBorder="1" applyAlignment="1" applyProtection="1">
      <alignment horizontal="left" vertical="top" wrapText="1"/>
      <protection hidden="1"/>
    </xf>
    <xf numFmtId="0" fontId="16" fillId="4" borderId="23" xfId="0" applyFont="1" applyFill="1" applyBorder="1" applyAlignment="1" applyProtection="1">
      <alignment wrapText="1"/>
      <protection hidden="1"/>
    </xf>
    <xf numFmtId="0" fontId="16" fillId="4" borderId="0" xfId="0" applyFont="1" applyFill="1" applyBorder="1" applyAlignment="1" applyProtection="1">
      <alignment wrapText="1"/>
      <protection hidden="1"/>
    </xf>
    <xf numFmtId="0" fontId="16" fillId="2" borderId="39" xfId="0" applyFont="1" applyFill="1" applyBorder="1" applyAlignment="1" applyProtection="1">
      <alignment horizontal="left" vertical="center" textRotation="90" wrapText="1"/>
      <protection hidden="1"/>
    </xf>
    <xf numFmtId="0" fontId="16" fillId="2" borderId="36" xfId="0" applyFont="1" applyFill="1" applyBorder="1" applyAlignment="1" applyProtection="1">
      <alignment horizontal="left" vertical="center" textRotation="90" wrapText="1"/>
      <protection hidden="1"/>
    </xf>
    <xf numFmtId="0" fontId="5" fillId="3" borderId="13" xfId="0" applyFont="1" applyFill="1" applyBorder="1" applyAlignment="1" applyProtection="1">
      <alignment horizontal="center" vertical="center"/>
      <protection hidden="1"/>
    </xf>
    <xf numFmtId="0" fontId="5" fillId="3" borderId="39" xfId="0" applyFont="1" applyFill="1" applyBorder="1" applyAlignment="1" applyProtection="1">
      <alignment horizontal="center" vertical="center"/>
      <protection hidden="1"/>
    </xf>
    <xf numFmtId="0" fontId="5" fillId="3" borderId="35" xfId="0" applyFont="1" applyFill="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4" borderId="23" xfId="0" applyFont="1" applyFill="1" applyBorder="1" applyAlignment="1" applyProtection="1">
      <alignment wrapText="1"/>
      <protection hidden="1"/>
    </xf>
    <xf numFmtId="0" fontId="5" fillId="4" borderId="0" xfId="0" applyFont="1" applyFill="1" applyBorder="1" applyAlignment="1" applyProtection="1">
      <alignment wrapText="1"/>
      <protection hidden="1"/>
    </xf>
    <xf numFmtId="0" fontId="5" fillId="4" borderId="30" xfId="0" applyFont="1" applyFill="1" applyBorder="1" applyAlignment="1" applyProtection="1">
      <alignment wrapText="1"/>
      <protection hidden="1"/>
    </xf>
    <xf numFmtId="0" fontId="5" fillId="4" borderId="33" xfId="0" applyFont="1" applyFill="1" applyBorder="1" applyAlignment="1" applyProtection="1">
      <alignment wrapText="1"/>
      <protection hidden="1"/>
    </xf>
    <xf numFmtId="0" fontId="5" fillId="4" borderId="13" xfId="0" applyFont="1" applyFill="1" applyBorder="1" applyAlignment="1" applyProtection="1">
      <alignment vertical="center" wrapText="1"/>
      <protection hidden="1"/>
    </xf>
    <xf numFmtId="0" fontId="5" fillId="4" borderId="41" xfId="0" applyFont="1" applyFill="1" applyBorder="1" applyAlignment="1" applyProtection="1">
      <alignment vertical="center" wrapText="1"/>
      <protection hidden="1"/>
    </xf>
    <xf numFmtId="0" fontId="5" fillId="4" borderId="10" xfId="0" applyFont="1" applyFill="1" applyBorder="1" applyAlignment="1" applyProtection="1">
      <alignment vertical="center" wrapText="1"/>
      <protection hidden="1"/>
    </xf>
    <xf numFmtId="0" fontId="5" fillId="4" borderId="11" xfId="0" applyFont="1" applyFill="1" applyBorder="1" applyAlignment="1" applyProtection="1">
      <alignment vertical="center" wrapText="1"/>
      <protection hidden="1"/>
    </xf>
    <xf numFmtId="0" fontId="5" fillId="4" borderId="55" xfId="0" applyFont="1" applyFill="1" applyBorder="1" applyAlignment="1" applyProtection="1">
      <alignment vertical="center" wrapText="1"/>
      <protection hidden="1"/>
    </xf>
    <xf numFmtId="0" fontId="5" fillId="4" borderId="56" xfId="0" applyFont="1" applyFill="1" applyBorder="1" applyAlignment="1" applyProtection="1">
      <alignment vertical="center" wrapText="1"/>
      <protection hidden="1"/>
    </xf>
    <xf numFmtId="0" fontId="5" fillId="4" borderId="30" xfId="0" applyFont="1" applyFill="1" applyBorder="1" applyAlignment="1" applyProtection="1">
      <alignment vertical="center" wrapText="1"/>
      <protection hidden="1"/>
    </xf>
    <xf numFmtId="0" fontId="5" fillId="4" borderId="33" xfId="0" applyFont="1" applyFill="1" applyBorder="1" applyAlignment="1" applyProtection="1">
      <alignment vertical="center" wrapText="1"/>
      <protection hidden="1"/>
    </xf>
    <xf numFmtId="0" fontId="5" fillId="4" borderId="56" xfId="0" applyFont="1" applyFill="1" applyBorder="1" applyAlignment="1" applyProtection="1">
      <alignment wrapText="1"/>
      <protection hidden="1"/>
    </xf>
    <xf numFmtId="0" fontId="5" fillId="4" borderId="27" xfId="0" applyFont="1" applyFill="1" applyBorder="1" applyAlignment="1" applyProtection="1">
      <alignment wrapText="1"/>
      <protection hidden="1"/>
    </xf>
    <xf numFmtId="49" fontId="5" fillId="4" borderId="34" xfId="0" applyNumberFormat="1" applyFont="1" applyFill="1" applyBorder="1" applyAlignment="1" applyProtection="1">
      <alignment horizontal="left" vertical="top" wrapText="1"/>
      <protection locked="0"/>
    </xf>
    <xf numFmtId="0" fontId="16" fillId="2" borderId="43" xfId="0" applyFont="1" applyFill="1" applyBorder="1" applyAlignment="1" applyProtection="1">
      <alignment horizontal="right" vertical="center" textRotation="90" wrapText="1"/>
      <protection hidden="1"/>
    </xf>
    <xf numFmtId="0" fontId="16" fillId="2" borderId="34" xfId="0" applyFont="1" applyFill="1" applyBorder="1" applyAlignment="1" applyProtection="1">
      <alignment horizontal="right" vertical="center" textRotation="90" wrapText="1"/>
      <protection hidden="1"/>
    </xf>
    <xf numFmtId="0" fontId="16" fillId="2" borderId="23" xfId="0" applyFont="1" applyFill="1" applyBorder="1" applyAlignment="1" applyProtection="1">
      <alignment horizontal="right" vertical="center" textRotation="90" wrapText="1"/>
      <protection hidden="1"/>
    </xf>
    <xf numFmtId="0" fontId="26" fillId="4" borderId="5" xfId="0" applyFont="1" applyFill="1" applyBorder="1" applyAlignment="1" applyProtection="1">
      <alignment vertical="center" wrapText="1"/>
      <protection hidden="1"/>
    </xf>
    <xf numFmtId="0" fontId="26" fillId="4" borderId="3" xfId="0" applyFont="1" applyFill="1" applyBorder="1" applyAlignment="1" applyProtection="1">
      <alignment vertical="center" wrapText="1"/>
      <protection hidden="1"/>
    </xf>
    <xf numFmtId="0" fontId="26" fillId="4" borderId="56" xfId="0" applyFont="1" applyFill="1" applyBorder="1" applyAlignment="1" applyProtection="1">
      <alignment vertical="center" wrapText="1"/>
      <protection hidden="1"/>
    </xf>
    <xf numFmtId="0" fontId="26" fillId="4" borderId="27" xfId="0" applyFont="1" applyFill="1" applyBorder="1" applyAlignment="1" applyProtection="1">
      <alignment vertical="center" wrapText="1"/>
      <protection hidden="1"/>
    </xf>
    <xf numFmtId="0" fontId="26" fillId="4" borderId="33" xfId="0" applyFont="1" applyFill="1" applyBorder="1" applyAlignment="1" applyProtection="1">
      <alignment horizontal="left" vertical="center" wrapText="1"/>
      <protection hidden="1"/>
    </xf>
    <xf numFmtId="0" fontId="26" fillId="4" borderId="18" xfId="0" applyFont="1" applyFill="1" applyBorder="1" applyAlignment="1" applyProtection="1">
      <alignment horizontal="left" vertical="center" wrapText="1"/>
      <protection hidden="1"/>
    </xf>
    <xf numFmtId="49" fontId="16" fillId="2" borderId="43" xfId="0" applyNumberFormat="1" applyFont="1" applyFill="1" applyBorder="1" applyAlignment="1" applyProtection="1">
      <alignment horizontal="right" vertical="center" textRotation="90"/>
      <protection hidden="1"/>
    </xf>
    <xf numFmtId="49" fontId="16" fillId="2" borderId="34" xfId="0" applyNumberFormat="1" applyFont="1" applyFill="1" applyBorder="1" applyAlignment="1" applyProtection="1">
      <alignment horizontal="right" vertical="center" textRotation="90"/>
      <protection hidden="1"/>
    </xf>
    <xf numFmtId="0" fontId="5" fillId="4" borderId="33" xfId="0" applyFont="1" applyFill="1" applyBorder="1" applyAlignment="1" applyProtection="1">
      <alignment vertical="top" wrapText="1"/>
      <protection hidden="1"/>
    </xf>
    <xf numFmtId="0" fontId="5" fillId="4" borderId="18" xfId="0" applyFont="1" applyFill="1" applyBorder="1" applyAlignment="1" applyProtection="1">
      <alignment vertical="top" wrapText="1"/>
      <protection hidden="1"/>
    </xf>
    <xf numFmtId="0" fontId="26" fillId="4" borderId="29" xfId="0" applyFont="1" applyFill="1" applyBorder="1" applyAlignment="1" applyProtection="1">
      <alignment horizontal="left" vertical="center" wrapText="1"/>
      <protection hidden="1"/>
    </xf>
    <xf numFmtId="0" fontId="26" fillId="4" borderId="30" xfId="0" applyFont="1" applyFill="1" applyBorder="1" applyAlignment="1" applyProtection="1">
      <alignment horizontal="left" vertical="center" wrapText="1"/>
      <protection hidden="1"/>
    </xf>
    <xf numFmtId="0" fontId="26" fillId="4" borderId="52" xfId="0" applyFont="1" applyFill="1" applyBorder="1" applyAlignment="1" applyProtection="1">
      <alignment horizontal="left" vertical="center" wrapText="1"/>
      <protection hidden="1"/>
    </xf>
    <xf numFmtId="0" fontId="19" fillId="2" borderId="13" xfId="0" applyFont="1" applyFill="1" applyBorder="1" applyAlignment="1" applyProtection="1">
      <alignment horizontal="left" vertical="center" textRotation="90" wrapText="1"/>
      <protection hidden="1"/>
    </xf>
    <xf numFmtId="0" fontId="19" fillId="2" borderId="35" xfId="0" applyFont="1" applyFill="1" applyBorder="1" applyAlignment="1" applyProtection="1">
      <alignment horizontal="left" vertical="center" textRotation="90" wrapText="1"/>
      <protection hidden="1"/>
    </xf>
    <xf numFmtId="49" fontId="19" fillId="2" borderId="43" xfId="0" applyNumberFormat="1" applyFont="1" applyFill="1" applyBorder="1" applyAlignment="1" applyProtection="1">
      <alignment horizontal="right" vertical="center" textRotation="90"/>
      <protection hidden="1"/>
    </xf>
    <xf numFmtId="49" fontId="19" fillId="2" borderId="34" xfId="0" applyNumberFormat="1" applyFont="1" applyFill="1" applyBorder="1" applyAlignment="1" applyProtection="1">
      <alignment horizontal="right" vertical="center" textRotation="90"/>
      <protection hidden="1"/>
    </xf>
    <xf numFmtId="0" fontId="26" fillId="3" borderId="13" xfId="0" applyFont="1" applyFill="1" applyBorder="1" applyAlignment="1" applyProtection="1">
      <alignment horizontal="center" vertical="center" wrapText="1"/>
      <protection hidden="1"/>
    </xf>
    <xf numFmtId="0" fontId="26" fillId="3" borderId="39" xfId="0" applyFont="1" applyFill="1" applyBorder="1" applyAlignment="1" applyProtection="1">
      <alignment horizontal="center" vertical="center" wrapText="1"/>
      <protection hidden="1"/>
    </xf>
    <xf numFmtId="0" fontId="16" fillId="2" borderId="39" xfId="0" applyFont="1" applyFill="1" applyBorder="1" applyAlignment="1" applyProtection="1">
      <alignment horizontal="left" vertical="center" textRotation="90"/>
      <protection hidden="1"/>
    </xf>
    <xf numFmtId="0" fontId="16" fillId="2" borderId="15" xfId="0" applyFont="1" applyFill="1" applyBorder="1" applyAlignment="1" applyProtection="1">
      <alignment horizontal="left" vertical="center" textRotation="90"/>
      <protection hidden="1"/>
    </xf>
    <xf numFmtId="0" fontId="16" fillId="2" borderId="36" xfId="0" applyFont="1" applyFill="1" applyBorder="1" applyAlignment="1" applyProtection="1">
      <alignment horizontal="left" vertical="center" textRotation="90"/>
      <protection hidden="1"/>
    </xf>
    <xf numFmtId="0" fontId="26" fillId="3" borderId="0" xfId="0" applyFont="1" applyFill="1" applyBorder="1" applyAlignment="1" applyProtection="1">
      <alignment horizontal="center" vertical="center" wrapText="1"/>
      <protection hidden="1"/>
    </xf>
    <xf numFmtId="0" fontId="26" fillId="3" borderId="15" xfId="0" applyFont="1" applyFill="1" applyBorder="1" applyAlignment="1" applyProtection="1">
      <alignment horizontal="center" vertical="center" wrapText="1"/>
      <protection hidden="1"/>
    </xf>
    <xf numFmtId="0" fontId="26" fillId="3" borderId="35" xfId="0" applyFont="1" applyFill="1" applyBorder="1" applyAlignment="1" applyProtection="1">
      <alignment horizontal="center" vertical="center" wrapText="1"/>
      <protection hidden="1"/>
    </xf>
    <xf numFmtId="0" fontId="26" fillId="3" borderId="36" xfId="0" applyFont="1" applyFill="1" applyBorder="1" applyAlignment="1" applyProtection="1">
      <alignment horizontal="center" vertical="center" wrapText="1"/>
      <protection hidden="1"/>
    </xf>
    <xf numFmtId="0" fontId="5" fillId="4" borderId="74" xfId="0" applyFont="1" applyFill="1" applyBorder="1" applyAlignment="1" applyProtection="1">
      <alignment horizontal="left" vertical="center" wrapText="1"/>
      <protection hidden="1"/>
    </xf>
    <xf numFmtId="0" fontId="5" fillId="4" borderId="17" xfId="0" applyFont="1" applyFill="1" applyBorder="1" applyAlignment="1" applyProtection="1">
      <alignment horizontal="left" vertical="center" wrapText="1"/>
      <protection hidden="1"/>
    </xf>
    <xf numFmtId="0" fontId="5" fillId="4" borderId="72" xfId="0" applyFont="1" applyFill="1" applyBorder="1" applyAlignment="1" applyProtection="1">
      <alignment horizontal="left" vertical="center" wrapText="1"/>
      <protection hidden="1"/>
    </xf>
    <xf numFmtId="0" fontId="5" fillId="4" borderId="50" xfId="0" applyFont="1" applyFill="1" applyBorder="1" applyAlignment="1" applyProtection="1">
      <alignment horizontal="left" vertical="center" wrapText="1"/>
      <protection hidden="1"/>
    </xf>
    <xf numFmtId="0" fontId="5" fillId="4" borderId="51" xfId="0" applyFont="1" applyFill="1" applyBorder="1" applyAlignment="1" applyProtection="1">
      <alignment horizontal="left" vertical="center" wrapText="1"/>
      <protection hidden="1"/>
    </xf>
    <xf numFmtId="0" fontId="5" fillId="4" borderId="50" xfId="0" applyFont="1" applyFill="1" applyBorder="1" applyAlignment="1" applyProtection="1">
      <alignment wrapText="1"/>
      <protection hidden="1"/>
    </xf>
    <xf numFmtId="0" fontId="5" fillId="4" borderId="17" xfId="0" applyFont="1" applyFill="1" applyBorder="1" applyAlignment="1" applyProtection="1">
      <alignment wrapText="1"/>
      <protection hidden="1"/>
    </xf>
    <xf numFmtId="0" fontId="5" fillId="4" borderId="51" xfId="0" applyFont="1" applyFill="1" applyBorder="1" applyAlignment="1" applyProtection="1">
      <alignment wrapText="1"/>
      <protection hidden="1"/>
    </xf>
    <xf numFmtId="0" fontId="5" fillId="5" borderId="0" xfId="0" applyFont="1" applyFill="1" applyProtection="1">
      <protection hidden="1"/>
    </xf>
    <xf numFmtId="0" fontId="5" fillId="4" borderId="55" xfId="0" applyFont="1" applyFill="1" applyBorder="1" applyAlignment="1" applyProtection="1">
      <alignment horizontal="left" wrapText="1"/>
      <protection hidden="1"/>
    </xf>
    <xf numFmtId="0" fontId="5" fillId="4" borderId="56" xfId="0" applyFont="1" applyFill="1" applyBorder="1" applyAlignment="1" applyProtection="1">
      <alignment horizontal="left" wrapText="1"/>
      <protection hidden="1"/>
    </xf>
    <xf numFmtId="0" fontId="16" fillId="2" borderId="54" xfId="0" applyFont="1" applyFill="1" applyBorder="1" applyAlignment="1" applyProtection="1">
      <alignment horizontal="left" vertical="center"/>
      <protection hidden="1"/>
    </xf>
    <xf numFmtId="0" fontId="16" fillId="2" borderId="57" xfId="0" applyFont="1" applyFill="1" applyBorder="1" applyAlignment="1" applyProtection="1">
      <alignment horizontal="left" vertical="center"/>
      <protection hidden="1"/>
    </xf>
    <xf numFmtId="0" fontId="5" fillId="4" borderId="66" xfId="0" applyFont="1" applyFill="1" applyBorder="1" applyAlignment="1" applyProtection="1">
      <alignment horizontal="left" vertical="top" wrapText="1"/>
      <protection hidden="1"/>
    </xf>
    <xf numFmtId="0" fontId="5" fillId="4" borderId="67" xfId="0" applyFont="1" applyFill="1" applyBorder="1" applyAlignment="1" applyProtection="1">
      <alignment horizontal="left" vertical="top" wrapText="1"/>
      <protection hidden="1"/>
    </xf>
    <xf numFmtId="0" fontId="5" fillId="4" borderId="64" xfId="0" applyFont="1" applyFill="1" applyBorder="1" applyAlignment="1" applyProtection="1">
      <alignment horizontal="left" vertical="top" wrapText="1"/>
      <protection hidden="1"/>
    </xf>
    <xf numFmtId="0" fontId="5" fillId="4" borderId="29" xfId="0" applyFont="1" applyFill="1" applyBorder="1" applyAlignment="1" applyProtection="1">
      <alignment wrapText="1"/>
      <protection hidden="1"/>
    </xf>
    <xf numFmtId="0" fontId="16" fillId="4" borderId="0" xfId="0" applyFont="1" applyFill="1" applyBorder="1" applyAlignment="1" applyProtection="1">
      <alignment horizontal="left" vertical="top" wrapText="1"/>
      <protection hidden="1"/>
    </xf>
    <xf numFmtId="0" fontId="16" fillId="4" borderId="15" xfId="0" applyFont="1" applyFill="1" applyBorder="1" applyAlignment="1" applyProtection="1">
      <alignment horizontal="left" vertical="top" wrapText="1"/>
      <protection hidden="1"/>
    </xf>
    <xf numFmtId="0" fontId="2" fillId="4" borderId="35" xfId="0" applyFont="1" applyFill="1" applyBorder="1" applyAlignment="1" applyProtection="1">
      <alignment horizontal="left" vertical="top" wrapText="1"/>
      <protection locked="0"/>
    </xf>
    <xf numFmtId="0" fontId="5" fillId="4" borderId="35" xfId="0" applyFont="1" applyFill="1" applyBorder="1" applyAlignment="1" applyProtection="1">
      <alignment horizontal="left" vertical="top" wrapText="1"/>
      <protection locked="0"/>
    </xf>
    <xf numFmtId="0" fontId="5" fillId="4" borderId="36" xfId="0" applyFont="1" applyFill="1" applyBorder="1" applyAlignment="1" applyProtection="1">
      <alignment horizontal="left" vertical="top" wrapText="1"/>
      <protection locked="0"/>
    </xf>
    <xf numFmtId="49" fontId="16" fillId="4" borderId="37" xfId="0" applyNumberFormat="1" applyFont="1" applyFill="1" applyBorder="1" applyAlignment="1" applyProtection="1">
      <alignment horizontal="left" vertical="top"/>
      <protection hidden="1"/>
    </xf>
    <xf numFmtId="49" fontId="16" fillId="4" borderId="10" xfId="0" applyNumberFormat="1" applyFont="1" applyFill="1" applyBorder="1" applyAlignment="1" applyProtection="1">
      <alignment horizontal="left" vertical="top"/>
      <protection hidden="1"/>
    </xf>
    <xf numFmtId="49" fontId="16" fillId="4" borderId="16" xfId="0" applyNumberFormat="1" applyFont="1" applyFill="1" applyBorder="1" applyAlignment="1" applyProtection="1">
      <alignment horizontal="left" vertical="top"/>
      <protection hidden="1"/>
    </xf>
    <xf numFmtId="49" fontId="2" fillId="4" borderId="38" xfId="0" applyNumberFormat="1" applyFont="1" applyFill="1" applyBorder="1" applyAlignment="1" applyProtection="1">
      <alignment horizontal="left" vertical="top"/>
      <protection locked="0"/>
    </xf>
    <xf numFmtId="49" fontId="5" fillId="4" borderId="9" xfId="0" applyNumberFormat="1" applyFont="1" applyFill="1" applyBorder="1" applyAlignment="1" applyProtection="1">
      <alignment horizontal="left" vertical="top"/>
      <protection locked="0"/>
    </xf>
    <xf numFmtId="49" fontId="5" fillId="4" borderId="44" xfId="0" applyNumberFormat="1" applyFont="1" applyFill="1" applyBorder="1" applyAlignment="1" applyProtection="1">
      <alignment horizontal="left" vertical="top"/>
      <protection locked="0"/>
    </xf>
    <xf numFmtId="0" fontId="16" fillId="4" borderId="39" xfId="0" applyFont="1" applyFill="1" applyBorder="1" applyAlignment="1" applyProtection="1">
      <alignment horizontal="left" vertical="top" wrapText="1"/>
      <protection hidden="1"/>
    </xf>
    <xf numFmtId="49" fontId="2" fillId="4" borderId="46" xfId="0" applyNumberFormat="1" applyFont="1" applyFill="1" applyBorder="1" applyAlignment="1" applyProtection="1">
      <alignment horizontal="left" vertical="top" wrapText="1"/>
      <protection locked="0"/>
    </xf>
    <xf numFmtId="0" fontId="5" fillId="3" borderId="43" xfId="0" applyFont="1" applyFill="1" applyBorder="1" applyAlignment="1" applyProtection="1">
      <alignment horizontal="center" vertical="center"/>
      <protection hidden="1"/>
    </xf>
    <xf numFmtId="0" fontId="5" fillId="3" borderId="23"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49" fontId="16" fillId="4" borderId="23" xfId="0" applyNumberFormat="1" applyFont="1" applyFill="1" applyBorder="1" applyAlignment="1" applyProtection="1">
      <alignment horizontal="left" vertical="top"/>
      <protection hidden="1"/>
    </xf>
    <xf numFmtId="49" fontId="16" fillId="4" borderId="0" xfId="0" applyNumberFormat="1" applyFont="1" applyFill="1" applyBorder="1" applyAlignment="1" applyProtection="1">
      <alignment horizontal="left" vertical="top"/>
      <protection hidden="1"/>
    </xf>
    <xf numFmtId="49" fontId="16" fillId="4" borderId="15" xfId="0" applyNumberFormat="1" applyFont="1" applyFill="1" applyBorder="1" applyAlignment="1" applyProtection="1">
      <alignment horizontal="left" vertical="top"/>
      <protection hidden="1"/>
    </xf>
    <xf numFmtId="49" fontId="2" fillId="4" borderId="34" xfId="0" applyNumberFormat="1" applyFont="1" applyFill="1" applyBorder="1" applyAlignment="1" applyProtection="1">
      <alignment horizontal="left" vertical="top"/>
      <protection locked="0"/>
    </xf>
    <xf numFmtId="49" fontId="5" fillId="4" borderId="35" xfId="0" applyNumberFormat="1" applyFont="1" applyFill="1" applyBorder="1" applyAlignment="1" applyProtection="1">
      <alignment horizontal="left" vertical="top"/>
      <protection locked="0"/>
    </xf>
    <xf numFmtId="49" fontId="5" fillId="4" borderId="36" xfId="0" applyNumberFormat="1" applyFont="1" applyFill="1" applyBorder="1" applyAlignment="1" applyProtection="1">
      <alignment horizontal="left" vertical="top"/>
      <protection locked="0"/>
    </xf>
    <xf numFmtId="0" fontId="2" fillId="4" borderId="46" xfId="0" applyFont="1" applyFill="1" applyBorder="1" applyAlignment="1" applyProtection="1">
      <alignment horizontal="left" vertical="top" wrapText="1"/>
      <protection locked="0"/>
    </xf>
    <xf numFmtId="0" fontId="5" fillId="4" borderId="47" xfId="0" applyFont="1" applyFill="1" applyBorder="1" applyAlignment="1" applyProtection="1">
      <alignment horizontal="left" vertical="top" wrapText="1"/>
      <protection locked="0"/>
    </xf>
    <xf numFmtId="49" fontId="16" fillId="4" borderId="43" xfId="0" applyNumberFormat="1" applyFont="1" applyFill="1" applyBorder="1" applyAlignment="1" applyProtection="1">
      <alignment horizontal="left" vertical="top" wrapText="1"/>
      <protection hidden="1"/>
    </xf>
    <xf numFmtId="49" fontId="16" fillId="4" borderId="13" xfId="0" applyNumberFormat="1" applyFont="1" applyFill="1" applyBorder="1" applyAlignment="1" applyProtection="1">
      <alignment horizontal="left" vertical="top" wrapText="1"/>
      <protection hidden="1"/>
    </xf>
    <xf numFmtId="49" fontId="16" fillId="4" borderId="41" xfId="0" applyNumberFormat="1" applyFont="1" applyFill="1" applyBorder="1" applyAlignment="1" applyProtection="1">
      <alignment horizontal="left" vertical="top" wrapText="1"/>
      <protection hidden="1"/>
    </xf>
    <xf numFmtId="49" fontId="16" fillId="2" borderId="68" xfId="0" applyNumberFormat="1" applyFont="1" applyFill="1" applyBorder="1" applyAlignment="1" applyProtection="1">
      <alignment horizontal="right" vertical="center" textRotation="90"/>
      <protection hidden="1"/>
    </xf>
    <xf numFmtId="49" fontId="16" fillId="2" borderId="71" xfId="0" applyNumberFormat="1" applyFont="1" applyFill="1" applyBorder="1" applyAlignment="1" applyProtection="1">
      <alignment horizontal="right" vertical="center" textRotation="90"/>
      <protection hidden="1"/>
    </xf>
    <xf numFmtId="0" fontId="16" fillId="2" borderId="18" xfId="0" applyFont="1" applyFill="1" applyBorder="1" applyAlignment="1" applyProtection="1">
      <alignment horizontal="left"/>
      <protection hidden="1"/>
    </xf>
    <xf numFmtId="0" fontId="16" fillId="2" borderId="19" xfId="0" applyFont="1" applyFill="1" applyBorder="1" applyAlignment="1" applyProtection="1">
      <alignment horizontal="left"/>
      <protection hidden="1"/>
    </xf>
    <xf numFmtId="0" fontId="5" fillId="4" borderId="9" xfId="0" applyFont="1" applyFill="1" applyBorder="1" applyAlignment="1" applyProtection="1">
      <alignment vertical="center" wrapText="1"/>
      <protection hidden="1"/>
    </xf>
    <xf numFmtId="0" fontId="5" fillId="4" borderId="6" xfId="0" applyFont="1" applyFill="1" applyBorder="1" applyAlignment="1" applyProtection="1">
      <alignment vertical="center" wrapText="1"/>
      <protection hidden="1"/>
    </xf>
    <xf numFmtId="14" fontId="2" fillId="4" borderId="46" xfId="0" applyNumberFormat="1" applyFont="1" applyFill="1" applyBorder="1" applyAlignment="1" applyProtection="1">
      <alignment horizontal="left" vertical="top" wrapText="1"/>
      <protection locked="0"/>
    </xf>
    <xf numFmtId="49" fontId="16" fillId="4" borderId="43" xfId="0" applyNumberFormat="1" applyFont="1" applyFill="1" applyBorder="1" applyAlignment="1" applyProtection="1">
      <alignment horizontal="left"/>
      <protection hidden="1"/>
    </xf>
    <xf numFmtId="49" fontId="16" fillId="4" borderId="13" xfId="0" applyNumberFormat="1" applyFont="1" applyFill="1" applyBorder="1" applyAlignment="1" applyProtection="1">
      <alignment horizontal="left"/>
      <protection hidden="1"/>
    </xf>
    <xf numFmtId="49" fontId="16" fillId="4" borderId="39" xfId="0" applyNumberFormat="1" applyFont="1" applyFill="1" applyBorder="1" applyAlignment="1" applyProtection="1">
      <alignment horizontal="left"/>
      <protection hidden="1"/>
    </xf>
    <xf numFmtId="49" fontId="2" fillId="4" borderId="38" xfId="0" applyNumberFormat="1" applyFont="1" applyFill="1" applyBorder="1" applyAlignment="1" applyProtection="1">
      <alignment horizontal="left" vertical="top" wrapText="1"/>
      <protection locked="0"/>
    </xf>
    <xf numFmtId="49" fontId="16" fillId="4" borderId="37" xfId="0" applyNumberFormat="1" applyFont="1" applyFill="1" applyBorder="1" applyAlignment="1" applyProtection="1">
      <protection hidden="1"/>
    </xf>
    <xf numFmtId="49" fontId="16" fillId="4" borderId="10" xfId="0" applyNumberFormat="1" applyFont="1" applyFill="1" applyBorder="1" applyAlignment="1" applyProtection="1">
      <protection hidden="1"/>
    </xf>
    <xf numFmtId="49" fontId="16" fillId="4" borderId="16" xfId="0" applyNumberFormat="1" applyFont="1" applyFill="1" applyBorder="1" applyAlignment="1" applyProtection="1">
      <protection hidden="1"/>
    </xf>
    <xf numFmtId="49" fontId="3" fillId="4" borderId="46" xfId="0" applyNumberFormat="1" applyFont="1" applyFill="1" applyBorder="1" applyAlignment="1" applyProtection="1">
      <alignment horizontal="left" vertical="top" wrapText="1"/>
      <protection locked="0"/>
    </xf>
    <xf numFmtId="49" fontId="3" fillId="4" borderId="6" xfId="0" applyNumberFormat="1" applyFont="1" applyFill="1" applyBorder="1" applyAlignment="1" applyProtection="1">
      <alignment horizontal="left" vertical="top" wrapText="1"/>
      <protection locked="0"/>
    </xf>
    <xf numFmtId="49" fontId="5" fillId="4" borderId="2" xfId="0" applyNumberFormat="1" applyFont="1" applyFill="1" applyBorder="1" applyAlignment="1" applyProtection="1">
      <alignment horizontal="left" vertical="top" wrapText="1"/>
      <protection locked="0"/>
    </xf>
    <xf numFmtId="49" fontId="5" fillId="4" borderId="32" xfId="0" applyNumberFormat="1" applyFont="1" applyFill="1" applyBorder="1" applyAlignment="1" applyProtection="1">
      <alignment horizontal="left" vertical="top" wrapText="1"/>
      <protection locked="0"/>
    </xf>
    <xf numFmtId="49" fontId="5" fillId="4" borderId="5" xfId="0" applyNumberFormat="1" applyFont="1" applyFill="1" applyBorder="1" applyAlignment="1" applyProtection="1">
      <alignment horizontal="left" vertical="top" wrapText="1"/>
      <protection locked="0"/>
    </xf>
    <xf numFmtId="49" fontId="5" fillId="4" borderId="3" xfId="0" applyNumberFormat="1" applyFont="1" applyFill="1" applyBorder="1" applyAlignment="1" applyProtection="1">
      <alignment horizontal="left" vertical="top" wrapText="1"/>
      <protection locked="0"/>
    </xf>
    <xf numFmtId="49" fontId="5" fillId="4" borderId="14" xfId="0" applyNumberFormat="1" applyFont="1" applyFill="1" applyBorder="1" applyAlignment="1" applyProtection="1">
      <alignment horizontal="left" vertical="top" wrapText="1"/>
      <protection locked="0"/>
    </xf>
    <xf numFmtId="49" fontId="5" fillId="4" borderId="56" xfId="0" applyNumberFormat="1" applyFont="1" applyFill="1" applyBorder="1" applyAlignment="1" applyProtection="1">
      <alignment horizontal="left" vertical="top" wrapText="1"/>
      <protection locked="0"/>
    </xf>
    <xf numFmtId="49" fontId="5" fillId="4" borderId="27" xfId="0" applyNumberFormat="1" applyFont="1" applyFill="1" applyBorder="1" applyAlignment="1" applyProtection="1">
      <alignment horizontal="left" vertical="top" wrapText="1"/>
      <protection locked="0"/>
    </xf>
    <xf numFmtId="49" fontId="5" fillId="4" borderId="28" xfId="0" applyNumberFormat="1"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center" wrapText="1"/>
      <protection hidden="1"/>
    </xf>
    <xf numFmtId="0" fontId="5" fillId="4" borderId="45" xfId="0" applyFont="1" applyFill="1" applyBorder="1" applyAlignment="1" applyProtection="1">
      <alignment horizontal="left" vertical="center" wrapText="1"/>
      <protection hidden="1"/>
    </xf>
    <xf numFmtId="0" fontId="5" fillId="4" borderId="55" xfId="0" applyFont="1" applyFill="1" applyBorder="1" applyAlignment="1" applyProtection="1">
      <alignment vertical="top" wrapText="1"/>
      <protection hidden="1"/>
    </xf>
    <xf numFmtId="0" fontId="5" fillId="4" borderId="57" xfId="0" applyFont="1" applyFill="1" applyBorder="1" applyAlignment="1" applyProtection="1">
      <alignment vertical="top" wrapText="1"/>
      <protection hidden="1"/>
    </xf>
    <xf numFmtId="0" fontId="19" fillId="6" borderId="0" xfId="0" applyFont="1" applyFill="1" applyBorder="1" applyAlignment="1" applyProtection="1">
      <alignment horizontal="center" vertical="center"/>
      <protection hidden="1"/>
    </xf>
    <xf numFmtId="49" fontId="3" fillId="4" borderId="34" xfId="0" applyNumberFormat="1"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26" fillId="4" borderId="21" xfId="0" applyFont="1" applyFill="1" applyBorder="1" applyAlignment="1" applyProtection="1">
      <alignment wrapText="1"/>
      <protection hidden="1"/>
    </xf>
    <xf numFmtId="0" fontId="26" fillId="4" borderId="3" xfId="0" applyFont="1" applyFill="1" applyBorder="1" applyAlignment="1" applyProtection="1">
      <alignment wrapText="1"/>
      <protection hidden="1"/>
    </xf>
    <xf numFmtId="0" fontId="26" fillId="4" borderId="14" xfId="0" applyFont="1" applyFill="1" applyBorder="1" applyAlignment="1" applyProtection="1">
      <alignment wrapText="1"/>
      <protection hidden="1"/>
    </xf>
    <xf numFmtId="0" fontId="5" fillId="4" borderId="56" xfId="0" applyFont="1" applyFill="1" applyBorder="1" applyAlignment="1" applyProtection="1">
      <alignment vertical="top" wrapText="1"/>
      <protection hidden="1"/>
    </xf>
    <xf numFmtId="0" fontId="5" fillId="4" borderId="27" xfId="0" applyFont="1" applyFill="1" applyBorder="1" applyAlignment="1" applyProtection="1">
      <alignment vertical="top" wrapText="1"/>
      <protection hidden="1"/>
    </xf>
    <xf numFmtId="49" fontId="16" fillId="2" borderId="23" xfId="0" applyNumberFormat="1" applyFont="1" applyFill="1" applyBorder="1" applyAlignment="1" applyProtection="1">
      <alignment horizontal="right" vertical="center" textRotation="90"/>
      <protection hidden="1"/>
    </xf>
    <xf numFmtId="0" fontId="26" fillId="4" borderId="29" xfId="0" applyFont="1" applyFill="1" applyBorder="1" applyAlignment="1" applyProtection="1">
      <alignment wrapText="1"/>
      <protection hidden="1"/>
    </xf>
    <xf numFmtId="0" fontId="26" fillId="4" borderId="30" xfId="0" applyFont="1" applyFill="1" applyBorder="1" applyAlignment="1" applyProtection="1">
      <alignment wrapText="1"/>
      <protection hidden="1"/>
    </xf>
    <xf numFmtId="0" fontId="26" fillId="4" borderId="52" xfId="0" applyFont="1" applyFill="1" applyBorder="1" applyAlignment="1" applyProtection="1">
      <alignment wrapText="1"/>
      <protection hidden="1"/>
    </xf>
    <xf numFmtId="0" fontId="5" fillId="4" borderId="43" xfId="0" applyFont="1" applyFill="1" applyBorder="1" applyAlignment="1" applyProtection="1">
      <alignment wrapText="1"/>
      <protection hidden="1"/>
    </xf>
    <xf numFmtId="0" fontId="5" fillId="4" borderId="13" xfId="0" applyFont="1" applyFill="1" applyBorder="1" applyAlignment="1" applyProtection="1">
      <alignment wrapText="1"/>
      <protection hidden="1"/>
    </xf>
    <xf numFmtId="0" fontId="28" fillId="4" borderId="50" xfId="0" applyFont="1" applyFill="1" applyBorder="1" applyAlignment="1" applyProtection="1">
      <alignment horizontal="left" vertical="top" wrapText="1"/>
      <protection hidden="1"/>
    </xf>
    <xf numFmtId="0" fontId="28" fillId="4" borderId="17" xfId="0" applyFont="1" applyFill="1" applyBorder="1" applyAlignment="1" applyProtection="1">
      <alignment horizontal="left" vertical="top" wrapText="1"/>
      <protection hidden="1"/>
    </xf>
    <xf numFmtId="0" fontId="28" fillId="4" borderId="51" xfId="0" applyFont="1" applyFill="1" applyBorder="1" applyAlignment="1" applyProtection="1">
      <alignment horizontal="left" vertical="top" wrapText="1"/>
      <protection hidden="1"/>
    </xf>
    <xf numFmtId="0" fontId="5" fillId="4" borderId="50" xfId="0" applyFont="1" applyFill="1" applyBorder="1" applyAlignment="1" applyProtection="1">
      <alignment horizontal="left" vertical="center"/>
      <protection hidden="1"/>
    </xf>
    <xf numFmtId="0" fontId="5" fillId="4" borderId="17" xfId="0" applyFont="1" applyFill="1" applyBorder="1" applyAlignment="1" applyProtection="1">
      <alignment horizontal="left" vertical="center"/>
      <protection hidden="1"/>
    </xf>
    <xf numFmtId="0" fontId="5" fillId="4" borderId="51" xfId="0" applyFont="1" applyFill="1" applyBorder="1" applyAlignment="1" applyProtection="1">
      <alignment horizontal="left" vertical="center"/>
      <protection hidden="1"/>
    </xf>
    <xf numFmtId="0" fontId="5" fillId="4" borderId="20" xfId="0" applyFont="1" applyFill="1" applyBorder="1" applyAlignment="1" applyProtection="1">
      <alignment vertical="top" wrapText="1"/>
      <protection hidden="1"/>
    </xf>
    <xf numFmtId="0" fontId="5" fillId="4" borderId="19" xfId="0" applyFont="1" applyFill="1" applyBorder="1" applyAlignment="1" applyProtection="1">
      <alignment vertical="top" wrapText="1"/>
      <protection hidden="1"/>
    </xf>
    <xf numFmtId="0" fontId="5" fillId="4" borderId="3" xfId="0" applyFont="1" applyFill="1" applyBorder="1" applyAlignment="1" applyProtection="1">
      <alignment vertical="top" wrapText="1"/>
      <protection hidden="1"/>
    </xf>
    <xf numFmtId="0" fontId="5" fillId="4" borderId="14" xfId="0" applyFont="1" applyFill="1" applyBorder="1" applyAlignment="1" applyProtection="1">
      <alignment vertical="top" wrapText="1"/>
      <protection hidden="1"/>
    </xf>
    <xf numFmtId="0" fontId="5" fillId="4" borderId="22" xfId="0" applyFont="1" applyFill="1" applyBorder="1" applyAlignment="1" applyProtection="1">
      <alignment horizontal="left" vertical="top" wrapText="1"/>
      <protection hidden="1"/>
    </xf>
    <xf numFmtId="0" fontId="5" fillId="4" borderId="31" xfId="0" applyFont="1" applyFill="1" applyBorder="1" applyAlignment="1" applyProtection="1">
      <alignment horizontal="left" vertical="top" wrapText="1"/>
      <protection hidden="1"/>
    </xf>
    <xf numFmtId="0" fontId="5" fillId="4" borderId="45" xfId="0" applyFont="1" applyFill="1" applyBorder="1" applyAlignment="1" applyProtection="1">
      <alignment horizontal="left" vertical="top" wrapText="1"/>
      <protection hidden="1"/>
    </xf>
    <xf numFmtId="0" fontId="5" fillId="4" borderId="53" xfId="0" applyFont="1" applyFill="1" applyBorder="1" applyAlignment="1" applyProtection="1">
      <alignment horizontal="left" vertical="top" wrapText="1"/>
      <protection hidden="1"/>
    </xf>
    <xf numFmtId="0" fontId="5" fillId="4" borderId="55" xfId="0" applyFont="1" applyFill="1" applyBorder="1" applyAlignment="1" applyProtection="1">
      <alignment horizontal="left" vertical="top" wrapText="1"/>
      <protection hidden="1"/>
    </xf>
    <xf numFmtId="0" fontId="5" fillId="4" borderId="57" xfId="0" applyFont="1" applyFill="1" applyBorder="1" applyAlignment="1" applyProtection="1">
      <alignment horizontal="left" vertical="top" wrapText="1"/>
      <protection hidden="1"/>
    </xf>
    <xf numFmtId="0" fontId="5" fillId="4" borderId="29" xfId="0" applyFont="1" applyFill="1" applyBorder="1" applyAlignment="1" applyProtection="1">
      <alignment horizontal="left" vertical="top" wrapText="1"/>
      <protection hidden="1"/>
    </xf>
    <xf numFmtId="0" fontId="5" fillId="4" borderId="30" xfId="0" applyFont="1" applyFill="1" applyBorder="1" applyAlignment="1" applyProtection="1">
      <alignment horizontal="left" vertical="top" wrapText="1"/>
      <protection hidden="1"/>
    </xf>
    <xf numFmtId="0" fontId="5" fillId="4" borderId="52" xfId="0" applyFont="1" applyFill="1" applyBorder="1" applyAlignment="1" applyProtection="1">
      <alignment horizontal="left" vertical="top" wrapText="1"/>
      <protection hidden="1"/>
    </xf>
    <xf numFmtId="49" fontId="19" fillId="6" borderId="23" xfId="0" applyNumberFormat="1" applyFont="1" applyFill="1" applyBorder="1" applyAlignment="1" applyProtection="1">
      <alignment horizontal="center" vertical="center"/>
      <protection hidden="1"/>
    </xf>
    <xf numFmtId="49" fontId="16" fillId="6" borderId="65" xfId="0" applyNumberFormat="1" applyFont="1" applyFill="1" applyBorder="1" applyAlignment="1" applyProtection="1">
      <alignment horizontal="center" vertical="top"/>
      <protection hidden="1"/>
    </xf>
    <xf numFmtId="49" fontId="16" fillId="6" borderId="60" xfId="0" applyNumberFormat="1" applyFont="1" applyFill="1" applyBorder="1" applyAlignment="1" applyProtection="1">
      <alignment horizontal="center" vertical="top"/>
      <protection hidden="1"/>
    </xf>
    <xf numFmtId="0" fontId="5" fillId="4" borderId="37" xfId="0" applyFont="1" applyFill="1" applyBorder="1" applyAlignment="1" applyProtection="1">
      <alignment horizontal="left" vertical="top" wrapText="1"/>
      <protection hidden="1"/>
    </xf>
    <xf numFmtId="0" fontId="5" fillId="4" borderId="10" xfId="0" applyFont="1" applyFill="1" applyBorder="1" applyAlignment="1" applyProtection="1">
      <alignment horizontal="left" vertical="top" wrapText="1"/>
      <protection hidden="1"/>
    </xf>
    <xf numFmtId="0" fontId="5" fillId="4" borderId="16" xfId="0" applyFont="1" applyFill="1" applyBorder="1" applyAlignment="1" applyProtection="1">
      <alignment horizontal="left" vertical="top" wrapText="1"/>
      <protection hidden="1"/>
    </xf>
    <xf numFmtId="0" fontId="5" fillId="4" borderId="34" xfId="0" applyFont="1" applyFill="1" applyBorder="1" applyAlignment="1" applyProtection="1">
      <alignment horizontal="left" vertical="top" wrapText="1"/>
      <protection hidden="1"/>
    </xf>
    <xf numFmtId="0" fontId="5" fillId="4" borderId="35" xfId="0" applyFont="1" applyFill="1" applyBorder="1" applyAlignment="1" applyProtection="1">
      <alignment horizontal="left" vertical="top" wrapText="1"/>
      <protection hidden="1"/>
    </xf>
    <xf numFmtId="0" fontId="5" fillId="4" borderId="36" xfId="0" applyFont="1" applyFill="1" applyBorder="1" applyAlignment="1" applyProtection="1">
      <alignment horizontal="left" vertical="top" wrapText="1"/>
      <protection hidden="1"/>
    </xf>
    <xf numFmtId="0" fontId="2" fillId="4" borderId="21"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24" fillId="4" borderId="14" xfId="0" applyFont="1" applyFill="1" applyBorder="1" applyAlignment="1" applyProtection="1">
      <alignment horizontal="center" vertical="center"/>
      <protection locked="0"/>
    </xf>
    <xf numFmtId="0" fontId="24" fillId="4" borderId="28" xfId="0" applyFont="1" applyFill="1" applyBorder="1" applyAlignment="1" applyProtection="1">
      <alignment horizontal="center" vertical="center"/>
      <protection locked="0"/>
    </xf>
    <xf numFmtId="0" fontId="26" fillId="4" borderId="26" xfId="0" applyFont="1" applyFill="1" applyBorder="1" applyAlignment="1" applyProtection="1">
      <alignment wrapText="1"/>
      <protection hidden="1"/>
    </xf>
    <xf numFmtId="0" fontId="26" fillId="4" borderId="27" xfId="0" applyFont="1" applyFill="1" applyBorder="1" applyAlignment="1" applyProtection="1">
      <alignment wrapText="1"/>
      <protection hidden="1"/>
    </xf>
    <xf numFmtId="0" fontId="26" fillId="4" borderId="28" xfId="0" applyFont="1" applyFill="1" applyBorder="1" applyAlignment="1" applyProtection="1">
      <alignment wrapText="1"/>
      <protection hidden="1"/>
    </xf>
    <xf numFmtId="49" fontId="16" fillId="6" borderId="76" xfId="0" applyNumberFormat="1" applyFont="1" applyFill="1" applyBorder="1" applyAlignment="1" applyProtection="1">
      <alignment horizontal="center" vertical="top"/>
      <protection hidden="1"/>
    </xf>
    <xf numFmtId="0" fontId="5" fillId="4" borderId="38" xfId="0" applyFont="1" applyFill="1" applyBorder="1" applyAlignment="1" applyProtection="1">
      <alignment horizontal="left" vertical="top" wrapText="1"/>
      <protection hidden="1"/>
    </xf>
    <xf numFmtId="0" fontId="5" fillId="4" borderId="9" xfId="0" applyFont="1" applyFill="1" applyBorder="1" applyAlignment="1" applyProtection="1">
      <alignment horizontal="left" vertical="top" wrapText="1"/>
      <protection hidden="1"/>
    </xf>
    <xf numFmtId="0" fontId="5" fillId="4" borderId="44" xfId="0" applyFont="1" applyFill="1" applyBorder="1" applyAlignment="1" applyProtection="1">
      <alignment horizontal="left" vertical="top" wrapText="1"/>
      <protection hidden="1"/>
    </xf>
    <xf numFmtId="0" fontId="2" fillId="4" borderId="48" xfId="0" applyFont="1" applyFill="1" applyBorder="1" applyAlignment="1" applyProtection="1">
      <alignment horizontal="center" vertical="center"/>
      <protection locked="0"/>
    </xf>
    <xf numFmtId="0" fontId="5" fillId="4" borderId="49" xfId="0" applyFont="1" applyFill="1" applyBorder="1" applyAlignment="1" applyProtection="1">
      <alignment horizontal="center" vertical="center"/>
      <protection locked="0"/>
    </xf>
    <xf numFmtId="49" fontId="16" fillId="6" borderId="75" xfId="0" applyNumberFormat="1" applyFont="1" applyFill="1" applyBorder="1" applyAlignment="1" applyProtection="1">
      <alignment horizontal="center" vertical="top"/>
      <protection hidden="1"/>
    </xf>
    <xf numFmtId="0" fontId="16" fillId="2" borderId="13" xfId="0" applyFont="1" applyFill="1" applyBorder="1" applyAlignment="1" applyProtection="1">
      <alignment horizontal="left" vertical="center" textRotation="90"/>
      <protection hidden="1"/>
    </xf>
    <xf numFmtId="0" fontId="16" fillId="2" borderId="0" xfId="0" applyFont="1" applyFill="1" applyBorder="1" applyAlignment="1" applyProtection="1">
      <alignment horizontal="left" vertical="center" textRotation="90"/>
      <protection hidden="1"/>
    </xf>
    <xf numFmtId="0" fontId="16" fillId="2" borderId="35" xfId="0" applyFont="1" applyFill="1" applyBorder="1" applyAlignment="1" applyProtection="1">
      <alignment horizontal="left" vertical="center" textRotation="90"/>
      <protection hidden="1"/>
    </xf>
    <xf numFmtId="0" fontId="26" fillId="4" borderId="68" xfId="0" applyFont="1" applyFill="1" applyBorder="1" applyAlignment="1" applyProtection="1">
      <alignment horizontal="center" vertical="center"/>
      <protection locked="0"/>
    </xf>
    <xf numFmtId="0" fontId="26" fillId="4" borderId="49" xfId="0" applyFont="1" applyFill="1" applyBorder="1" applyAlignment="1" applyProtection="1">
      <alignment horizontal="center" vertical="center"/>
      <protection locked="0"/>
    </xf>
    <xf numFmtId="0" fontId="26" fillId="3" borderId="50" xfId="0" applyFont="1" applyFill="1" applyBorder="1" applyAlignment="1" applyProtection="1">
      <alignment horizontal="center" vertical="center"/>
      <protection hidden="1"/>
    </xf>
    <xf numFmtId="0" fontId="26" fillId="3" borderId="51" xfId="0" applyFont="1" applyFill="1" applyBorder="1" applyAlignment="1" applyProtection="1">
      <alignment horizontal="center" vertical="center"/>
      <protection hidden="1"/>
    </xf>
    <xf numFmtId="0" fontId="26" fillId="4" borderId="55" xfId="0" applyFont="1" applyFill="1" applyBorder="1" applyAlignment="1" applyProtection="1">
      <alignment wrapText="1"/>
      <protection hidden="1"/>
    </xf>
    <xf numFmtId="0" fontId="26" fillId="4" borderId="57" xfId="0" applyFont="1" applyFill="1" applyBorder="1" applyAlignment="1" applyProtection="1">
      <alignment wrapText="1"/>
      <protection hidden="1"/>
    </xf>
    <xf numFmtId="0" fontId="24" fillId="4" borderId="69"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protection locked="0"/>
    </xf>
    <xf numFmtId="0" fontId="26" fillId="4" borderId="29" xfId="0" applyFont="1" applyFill="1" applyBorder="1" applyAlignment="1" applyProtection="1">
      <alignment horizontal="left" vertical="top" wrapText="1"/>
      <protection hidden="1"/>
    </xf>
    <xf numFmtId="0" fontId="26" fillId="4" borderId="30" xfId="0" applyFont="1" applyFill="1" applyBorder="1" applyAlignment="1" applyProtection="1">
      <alignment horizontal="left" vertical="top" wrapText="1"/>
      <protection hidden="1"/>
    </xf>
    <xf numFmtId="0" fontId="26" fillId="4" borderId="52" xfId="0" applyFont="1" applyFill="1" applyBorder="1" applyAlignment="1" applyProtection="1">
      <alignment horizontal="left" vertical="top" wrapText="1"/>
      <protection hidden="1"/>
    </xf>
    <xf numFmtId="0" fontId="16" fillId="4" borderId="49" xfId="0" applyFont="1" applyFill="1" applyBorder="1" applyAlignment="1" applyProtection="1">
      <alignment vertical="center" wrapText="1"/>
      <protection hidden="1"/>
    </xf>
    <xf numFmtId="0" fontId="16" fillId="4" borderId="2" xfId="0" applyFont="1" applyFill="1" applyBorder="1" applyAlignment="1" applyProtection="1">
      <alignment vertical="center" wrapText="1"/>
      <protection hidden="1"/>
    </xf>
    <xf numFmtId="0" fontId="16" fillId="4" borderId="32" xfId="0" applyFont="1" applyFill="1" applyBorder="1" applyAlignment="1" applyProtection="1">
      <alignment vertical="center" wrapText="1"/>
      <protection hidden="1"/>
    </xf>
    <xf numFmtId="0" fontId="16" fillId="4" borderId="21" xfId="0" applyFont="1" applyFill="1" applyBorder="1" applyAlignment="1" applyProtection="1">
      <alignment vertical="center" wrapText="1"/>
      <protection hidden="1"/>
    </xf>
    <xf numFmtId="0" fontId="16" fillId="4" borderId="3" xfId="0" applyFont="1" applyFill="1" applyBorder="1" applyAlignment="1" applyProtection="1">
      <alignment vertical="center" wrapText="1"/>
      <protection hidden="1"/>
    </xf>
    <xf numFmtId="0" fontId="16" fillId="4" borderId="14" xfId="0" applyFont="1" applyFill="1" applyBorder="1" applyAlignment="1" applyProtection="1">
      <alignment vertical="center" wrapText="1"/>
      <protection hidden="1"/>
    </xf>
    <xf numFmtId="0" fontId="16" fillId="2" borderId="43" xfId="0" applyFont="1" applyFill="1" applyBorder="1" applyAlignment="1" applyProtection="1">
      <alignment horizontal="right" vertical="center" textRotation="90"/>
      <protection hidden="1"/>
    </xf>
    <xf numFmtId="0" fontId="16" fillId="2" borderId="23" xfId="0" applyFont="1" applyFill="1" applyBorder="1" applyAlignment="1" applyProtection="1">
      <alignment horizontal="right" vertical="center" textRotation="90"/>
      <protection hidden="1"/>
    </xf>
    <xf numFmtId="0" fontId="16" fillId="2" borderId="34" xfId="0" applyFont="1" applyFill="1" applyBorder="1" applyAlignment="1" applyProtection="1">
      <alignment horizontal="right" vertical="center" textRotation="90"/>
      <protection hidden="1"/>
    </xf>
    <xf numFmtId="0" fontId="5" fillId="4" borderId="30" xfId="0" applyFont="1" applyFill="1" applyBorder="1" applyAlignment="1" applyProtection="1">
      <alignment horizontal="left" vertical="center" wrapText="1"/>
      <protection hidden="1"/>
    </xf>
    <xf numFmtId="0" fontId="5" fillId="4" borderId="52" xfId="0" applyFont="1" applyFill="1" applyBorder="1" applyAlignment="1" applyProtection="1">
      <alignment horizontal="left" vertical="center" wrapText="1"/>
      <protection hidden="1"/>
    </xf>
    <xf numFmtId="0" fontId="16" fillId="4" borderId="23" xfId="0" applyFont="1" applyFill="1" applyBorder="1" applyAlignment="1" applyProtection="1">
      <alignment vertical="top" wrapText="1"/>
      <protection hidden="1"/>
    </xf>
    <xf numFmtId="0" fontId="16" fillId="4" borderId="0" xfId="0" applyFont="1" applyFill="1" applyBorder="1" applyAlignment="1" applyProtection="1">
      <alignment vertical="top" wrapText="1"/>
      <protection hidden="1"/>
    </xf>
    <xf numFmtId="0" fontId="26" fillId="4" borderId="50" xfId="0" applyFont="1" applyFill="1" applyBorder="1" applyAlignment="1" applyProtection="1">
      <alignment horizontal="left" vertical="center"/>
      <protection hidden="1"/>
    </xf>
    <xf numFmtId="0" fontId="26" fillId="4" borderId="17" xfId="0" applyFont="1" applyFill="1" applyBorder="1" applyAlignment="1" applyProtection="1">
      <alignment horizontal="left" vertical="center"/>
      <protection hidden="1"/>
    </xf>
    <xf numFmtId="0" fontId="26" fillId="4" borderId="51" xfId="0" applyFont="1" applyFill="1" applyBorder="1" applyAlignment="1" applyProtection="1">
      <alignment horizontal="left" vertical="center"/>
      <protection hidden="1"/>
    </xf>
    <xf numFmtId="0" fontId="26" fillId="4" borderId="33" xfId="0" applyFont="1" applyFill="1" applyBorder="1" applyAlignment="1" applyProtection="1">
      <alignment wrapText="1"/>
      <protection hidden="1"/>
    </xf>
    <xf numFmtId="0" fontId="26" fillId="4" borderId="18" xfId="0" applyFont="1" applyFill="1" applyBorder="1" applyAlignment="1" applyProtection="1">
      <alignment wrapText="1"/>
      <protection hidden="1"/>
    </xf>
    <xf numFmtId="0" fontId="26" fillId="4" borderId="19" xfId="0" applyFont="1" applyFill="1" applyBorder="1" applyAlignment="1" applyProtection="1">
      <alignment wrapText="1"/>
      <protection hidden="1"/>
    </xf>
    <xf numFmtId="0" fontId="26" fillId="4" borderId="5" xfId="0" applyFont="1" applyFill="1" applyBorder="1" applyAlignment="1" applyProtection="1">
      <alignment wrapText="1"/>
      <protection hidden="1"/>
    </xf>
    <xf numFmtId="0" fontId="26" fillId="4" borderId="31" xfId="0" applyFont="1" applyFill="1" applyBorder="1" applyAlignment="1" applyProtection="1">
      <alignment wrapText="1"/>
      <protection hidden="1"/>
    </xf>
    <xf numFmtId="0" fontId="26" fillId="4" borderId="45" xfId="0" applyFont="1" applyFill="1" applyBorder="1" applyAlignment="1" applyProtection="1">
      <alignment wrapText="1"/>
      <protection hidden="1"/>
    </xf>
    <xf numFmtId="0" fontId="5" fillId="4" borderId="6"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wrapText="1"/>
      <protection hidden="1"/>
    </xf>
    <xf numFmtId="0" fontId="5" fillId="4" borderId="32" xfId="0" applyFont="1" applyFill="1" applyBorder="1" applyAlignment="1" applyProtection="1">
      <alignment horizontal="left" vertical="top" wrapText="1"/>
      <protection hidden="1"/>
    </xf>
    <xf numFmtId="0" fontId="5" fillId="4" borderId="11" xfId="0" applyFont="1" applyFill="1" applyBorder="1" applyAlignment="1" applyProtection="1">
      <alignment horizontal="left" vertical="top" wrapText="1"/>
      <protection hidden="1"/>
    </xf>
    <xf numFmtId="0" fontId="5" fillId="4" borderId="4" xfId="0" applyFont="1" applyFill="1" applyBorder="1" applyAlignment="1" applyProtection="1">
      <alignment horizontal="left" vertical="top" wrapText="1"/>
      <protection hidden="1"/>
    </xf>
    <xf numFmtId="0" fontId="5" fillId="4" borderId="24" xfId="0" applyFont="1" applyFill="1" applyBorder="1" applyAlignment="1" applyProtection="1">
      <alignment horizontal="left" vertical="top" wrapText="1"/>
      <protection hidden="1"/>
    </xf>
    <xf numFmtId="0" fontId="26" fillId="4" borderId="50" xfId="0" applyFont="1" applyFill="1" applyBorder="1" applyAlignment="1" applyProtection="1">
      <alignment horizontal="left" vertical="center" wrapText="1"/>
      <protection hidden="1"/>
    </xf>
    <xf numFmtId="0" fontId="26" fillId="4" borderId="17" xfId="0" applyFont="1" applyFill="1" applyBorder="1" applyAlignment="1" applyProtection="1">
      <alignment horizontal="left" vertical="center" wrapText="1"/>
      <protection hidden="1"/>
    </xf>
    <xf numFmtId="0" fontId="26" fillId="4" borderId="51" xfId="0" applyFont="1" applyFill="1" applyBorder="1" applyAlignment="1" applyProtection="1">
      <alignment horizontal="left" vertical="center" wrapText="1"/>
      <protection hidden="1"/>
    </xf>
    <xf numFmtId="0" fontId="26" fillId="4" borderId="53" xfId="0" applyFont="1" applyFill="1" applyBorder="1" applyAlignment="1" applyProtection="1">
      <alignment horizontal="left" vertical="center" wrapText="1"/>
      <protection hidden="1"/>
    </xf>
    <xf numFmtId="0" fontId="26" fillId="4" borderId="55" xfId="0" applyFont="1" applyFill="1" applyBorder="1" applyAlignment="1" applyProtection="1">
      <alignment horizontal="left" vertical="center" wrapText="1"/>
      <protection hidden="1"/>
    </xf>
    <xf numFmtId="0" fontId="26" fillId="4" borderId="57" xfId="0" applyFont="1" applyFill="1" applyBorder="1" applyAlignment="1" applyProtection="1">
      <alignment horizontal="left" vertical="center" wrapText="1"/>
      <protection hidden="1"/>
    </xf>
    <xf numFmtId="0" fontId="26" fillId="4" borderId="56" xfId="1" applyFont="1" applyFill="1" applyBorder="1" applyAlignment="1" applyProtection="1">
      <alignment horizontal="left" vertical="center" wrapText="1"/>
      <protection hidden="1"/>
    </xf>
    <xf numFmtId="0" fontId="26" fillId="4" borderId="27" xfId="1" applyFont="1" applyFill="1" applyBorder="1" applyAlignment="1" applyProtection="1">
      <alignment horizontal="left" vertical="center" wrapText="1"/>
      <protection hidden="1"/>
    </xf>
    <xf numFmtId="0" fontId="26" fillId="4" borderId="28" xfId="1" applyFont="1" applyFill="1" applyBorder="1" applyAlignment="1" applyProtection="1">
      <alignment horizontal="left" vertical="center" wrapText="1"/>
      <protection hidden="1"/>
    </xf>
    <xf numFmtId="0" fontId="19" fillId="6" borderId="15" xfId="0" applyFont="1" applyFill="1" applyBorder="1" applyAlignment="1" applyProtection="1">
      <alignment horizontal="center" vertical="center"/>
      <protection hidden="1"/>
    </xf>
    <xf numFmtId="0" fontId="26" fillId="4" borderId="29" xfId="1" applyFont="1" applyFill="1" applyBorder="1" applyAlignment="1" applyProtection="1">
      <alignment horizontal="left" wrapText="1"/>
      <protection hidden="1"/>
    </xf>
    <xf numFmtId="0" fontId="26" fillId="4" borderId="30" xfId="1" applyFont="1" applyFill="1" applyBorder="1" applyAlignment="1" applyProtection="1">
      <alignment horizontal="left" wrapText="1"/>
      <protection hidden="1"/>
    </xf>
    <xf numFmtId="0" fontId="26" fillId="4" borderId="52" xfId="1" applyFont="1" applyFill="1" applyBorder="1" applyAlignment="1" applyProtection="1">
      <alignment horizontal="left" wrapText="1"/>
      <protection hidden="1"/>
    </xf>
    <xf numFmtId="0" fontId="26" fillId="4" borderId="5" xfId="1" applyFont="1" applyFill="1" applyBorder="1" applyAlignment="1" applyProtection="1">
      <alignment horizontal="left" wrapText="1"/>
      <protection hidden="1"/>
    </xf>
    <xf numFmtId="0" fontId="26" fillId="4" borderId="3" xfId="1" applyFont="1" applyFill="1" applyBorder="1" applyAlignment="1" applyProtection="1">
      <alignment horizontal="left" wrapText="1"/>
      <protection hidden="1"/>
    </xf>
    <xf numFmtId="0" fontId="26" fillId="4" borderId="14" xfId="1" applyFont="1" applyFill="1" applyBorder="1" applyAlignment="1" applyProtection="1">
      <alignment horizontal="left" wrapText="1"/>
      <protection hidden="1"/>
    </xf>
    <xf numFmtId="0" fontId="16" fillId="4" borderId="26" xfId="0" applyFont="1" applyFill="1" applyBorder="1" applyAlignment="1" applyProtection="1">
      <alignment vertical="center" wrapText="1"/>
      <protection hidden="1"/>
    </xf>
    <xf numFmtId="0" fontId="16" fillId="4" borderId="27" xfId="0" applyFont="1" applyFill="1" applyBorder="1" applyAlignment="1" applyProtection="1">
      <alignment vertical="center" wrapText="1"/>
      <protection hidden="1"/>
    </xf>
    <xf numFmtId="0" fontId="16" fillId="4" borderId="28" xfId="0" applyFont="1" applyFill="1" applyBorder="1" applyAlignment="1" applyProtection="1">
      <alignment vertical="center" wrapText="1"/>
      <protection hidden="1"/>
    </xf>
    <xf numFmtId="0" fontId="13" fillId="5" borderId="80" xfId="1" applyFont="1" applyFill="1" applyBorder="1" applyAlignment="1" applyProtection="1">
      <alignment horizontal="left" vertical="top" wrapText="1"/>
      <protection hidden="1"/>
    </xf>
    <xf numFmtId="0" fontId="18" fillId="5" borderId="81" xfId="1" applyFont="1" applyFill="1" applyBorder="1" applyAlignment="1" applyProtection="1">
      <alignment horizontal="left" vertical="top" wrapText="1"/>
      <protection hidden="1"/>
    </xf>
    <xf numFmtId="0" fontId="18" fillId="5" borderId="82" xfId="1" applyFont="1" applyFill="1" applyBorder="1" applyAlignment="1" applyProtection="1">
      <alignment horizontal="left" vertical="top" wrapText="1"/>
      <protection hidden="1"/>
    </xf>
    <xf numFmtId="0" fontId="5" fillId="3" borderId="43" xfId="0" applyFont="1" applyFill="1" applyBorder="1" applyAlignment="1" applyProtection="1">
      <alignment horizontal="center"/>
      <protection hidden="1"/>
    </xf>
    <xf numFmtId="0" fontId="5" fillId="3" borderId="39" xfId="0" applyFont="1" applyFill="1" applyBorder="1" applyAlignment="1" applyProtection="1">
      <alignment horizontal="center"/>
      <protection hidden="1"/>
    </xf>
    <xf numFmtId="0" fontId="5" fillId="3" borderId="23" xfId="0" applyFont="1" applyFill="1" applyBorder="1" applyAlignment="1" applyProtection="1">
      <alignment horizontal="center"/>
      <protection hidden="1"/>
    </xf>
    <xf numFmtId="0" fontId="5" fillId="3" borderId="15" xfId="0" applyFont="1" applyFill="1" applyBorder="1" applyAlignment="1" applyProtection="1">
      <alignment horizontal="center"/>
      <protection hidden="1"/>
    </xf>
    <xf numFmtId="0" fontId="5" fillId="3" borderId="34" xfId="0" applyFont="1" applyFill="1" applyBorder="1" applyAlignment="1" applyProtection="1">
      <alignment horizontal="center"/>
      <protection hidden="1"/>
    </xf>
    <xf numFmtId="0" fontId="5" fillId="3" borderId="36" xfId="0" applyFont="1" applyFill="1" applyBorder="1" applyAlignment="1" applyProtection="1">
      <alignment horizontal="center"/>
      <protection hidden="1"/>
    </xf>
    <xf numFmtId="0" fontId="26" fillId="3" borderId="13" xfId="0" applyFont="1" applyFill="1" applyBorder="1" applyAlignment="1" applyProtection="1">
      <alignment horizontal="center" vertical="center"/>
      <protection hidden="1"/>
    </xf>
    <xf numFmtId="0" fontId="26" fillId="3" borderId="39" xfId="0" applyFont="1" applyFill="1" applyBorder="1" applyAlignment="1" applyProtection="1">
      <alignment horizontal="center" vertical="center"/>
      <protection hidden="1"/>
    </xf>
    <xf numFmtId="0" fontId="26" fillId="3" borderId="35" xfId="0" applyFont="1" applyFill="1" applyBorder="1" applyAlignment="1" applyProtection="1">
      <alignment horizontal="center" vertical="center"/>
      <protection hidden="1"/>
    </xf>
    <xf numFmtId="0" fontId="26" fillId="3" borderId="36" xfId="0" applyFont="1" applyFill="1" applyBorder="1" applyAlignment="1" applyProtection="1">
      <alignment horizontal="center" vertical="center"/>
      <protection hidden="1"/>
    </xf>
    <xf numFmtId="0" fontId="26" fillId="4" borderId="75" xfId="0" applyFont="1" applyFill="1" applyBorder="1" applyAlignment="1" applyProtection="1">
      <alignment horizontal="center" vertical="center" wrapText="1"/>
      <protection locked="0"/>
    </xf>
    <xf numFmtId="0" fontId="26" fillId="4" borderId="65" xfId="0" applyFont="1" applyFill="1" applyBorder="1" applyAlignment="1" applyProtection="1">
      <alignment horizontal="center" vertical="center" wrapText="1"/>
      <protection locked="0"/>
    </xf>
    <xf numFmtId="0" fontId="2" fillId="4" borderId="76" xfId="0" applyFont="1" applyFill="1" applyBorder="1" applyAlignment="1" applyProtection="1">
      <alignment horizontal="center" vertical="center" wrapText="1"/>
      <protection locked="0"/>
    </xf>
    <xf numFmtId="0" fontId="4" fillId="4" borderId="65"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4" xfId="0" applyFont="1" applyFill="1" applyBorder="1" applyAlignment="1" applyProtection="1">
      <alignment horizontal="left" vertical="top" wrapText="1"/>
      <protection locked="0"/>
    </xf>
    <xf numFmtId="0" fontId="5" fillId="4" borderId="23" xfId="0" applyFont="1" applyFill="1" applyBorder="1" applyAlignment="1" applyProtection="1">
      <alignment vertical="top" wrapText="1"/>
      <protection hidden="1"/>
    </xf>
    <xf numFmtId="0" fontId="5" fillId="4" borderId="0" xfId="0" applyFont="1" applyFill="1" applyBorder="1" applyAlignment="1" applyProtection="1">
      <alignment vertical="top" wrapText="1"/>
      <protection hidden="1"/>
    </xf>
    <xf numFmtId="0" fontId="27" fillId="4" borderId="37" xfId="0" applyFont="1" applyFill="1" applyBorder="1" applyAlignment="1" applyProtection="1">
      <alignment vertical="top" wrapText="1"/>
      <protection hidden="1"/>
    </xf>
    <xf numFmtId="0" fontId="28" fillId="4" borderId="10" xfId="0" applyFont="1" applyFill="1" applyBorder="1" applyAlignment="1" applyProtection="1">
      <alignment vertical="top" wrapText="1"/>
      <protection hidden="1"/>
    </xf>
    <xf numFmtId="0" fontId="5" fillId="3" borderId="0" xfId="0" applyFont="1" applyFill="1" applyBorder="1" applyAlignment="1" applyProtection="1">
      <alignment horizontal="center" vertical="center"/>
      <protection hidden="1"/>
    </xf>
    <xf numFmtId="0" fontId="16" fillId="4" borderId="20" xfId="0" applyFont="1" applyFill="1" applyBorder="1" applyAlignment="1" applyProtection="1">
      <alignment vertical="center" wrapText="1"/>
      <protection hidden="1"/>
    </xf>
    <xf numFmtId="0" fontId="16" fillId="4" borderId="18" xfId="0" applyFont="1" applyFill="1" applyBorder="1" applyAlignment="1" applyProtection="1">
      <alignment vertical="center" wrapText="1"/>
      <protection hidden="1"/>
    </xf>
    <xf numFmtId="0" fontId="16" fillId="4" borderId="19" xfId="0" applyFont="1" applyFill="1" applyBorder="1" applyAlignment="1" applyProtection="1">
      <alignment vertical="center" wrapText="1"/>
      <protection hidden="1"/>
    </xf>
    <xf numFmtId="49" fontId="2" fillId="4" borderId="5" xfId="0" applyNumberFormat="1" applyFont="1" applyFill="1" applyBorder="1" applyAlignment="1" applyProtection="1">
      <alignment horizontal="left" vertical="top" wrapText="1"/>
      <protection locked="0"/>
    </xf>
    <xf numFmtId="0" fontId="5" fillId="4" borderId="29" xfId="0" applyFont="1" applyFill="1" applyBorder="1" applyAlignment="1" applyProtection="1">
      <alignment vertical="top" wrapText="1"/>
      <protection hidden="1"/>
    </xf>
    <xf numFmtId="0" fontId="5" fillId="4" borderId="30" xfId="0" applyFont="1" applyFill="1" applyBorder="1" applyAlignment="1" applyProtection="1">
      <alignment vertical="top" wrapText="1"/>
      <protection hidden="1"/>
    </xf>
    <xf numFmtId="0" fontId="5" fillId="4" borderId="52" xfId="0" applyFont="1" applyFill="1" applyBorder="1" applyAlignment="1" applyProtection="1">
      <alignment vertical="top" wrapText="1"/>
      <protection hidden="1"/>
    </xf>
    <xf numFmtId="0" fontId="26" fillId="4" borderId="22" xfId="0" applyFont="1" applyFill="1" applyBorder="1" applyAlignment="1" applyProtection="1">
      <alignment vertical="top" wrapText="1"/>
      <protection hidden="1"/>
    </xf>
    <xf numFmtId="0" fontId="26" fillId="4" borderId="31" xfId="0" applyFont="1" applyFill="1" applyBorder="1" applyAlignment="1" applyProtection="1">
      <alignment vertical="top" wrapText="1"/>
      <protection hidden="1"/>
    </xf>
    <xf numFmtId="0" fontId="26" fillId="4" borderId="45" xfId="0" applyFont="1" applyFill="1" applyBorder="1" applyAlignment="1" applyProtection="1">
      <alignment vertical="top" wrapText="1"/>
      <protection hidden="1"/>
    </xf>
    <xf numFmtId="0" fontId="26" fillId="4" borderId="23" xfId="0" applyNumberFormat="1" applyFont="1" applyFill="1" applyBorder="1" applyAlignment="1" applyProtection="1">
      <alignment horizontal="left" vertical="top" wrapText="1"/>
      <protection hidden="1"/>
    </xf>
    <xf numFmtId="0" fontId="26" fillId="4" borderId="0" xfId="0" applyNumberFormat="1" applyFont="1" applyFill="1" applyBorder="1" applyAlignment="1" applyProtection="1">
      <alignment horizontal="left" vertical="top" wrapText="1"/>
      <protection hidden="1"/>
    </xf>
    <xf numFmtId="0" fontId="26" fillId="4" borderId="15" xfId="0" applyNumberFormat="1" applyFont="1" applyFill="1" applyBorder="1" applyAlignment="1" applyProtection="1">
      <alignment horizontal="left" vertical="top" wrapText="1"/>
      <protection hidden="1"/>
    </xf>
    <xf numFmtId="0" fontId="26" fillId="4" borderId="34" xfId="0" applyNumberFormat="1" applyFont="1" applyFill="1" applyBorder="1" applyAlignment="1" applyProtection="1">
      <alignment horizontal="left" vertical="top" wrapText="1"/>
      <protection hidden="1"/>
    </xf>
    <xf numFmtId="0" fontId="26" fillId="4" borderId="35" xfId="0" applyNumberFormat="1" applyFont="1" applyFill="1" applyBorder="1" applyAlignment="1" applyProtection="1">
      <alignment horizontal="left" vertical="top" wrapText="1"/>
      <protection hidden="1"/>
    </xf>
    <xf numFmtId="0" fontId="26" fillId="4" borderId="36" xfId="0" applyNumberFormat="1" applyFont="1" applyFill="1" applyBorder="1" applyAlignment="1" applyProtection="1">
      <alignment horizontal="left" vertical="top" wrapText="1"/>
      <protection hidden="1"/>
    </xf>
    <xf numFmtId="0" fontId="26" fillId="4" borderId="22" xfId="0" applyFont="1" applyFill="1" applyBorder="1" applyAlignment="1" applyProtection="1">
      <alignment wrapText="1"/>
      <protection hidden="1"/>
    </xf>
    <xf numFmtId="0" fontId="26" fillId="4" borderId="53" xfId="0" applyFont="1" applyFill="1" applyBorder="1" applyAlignment="1" applyProtection="1">
      <alignment wrapText="1"/>
      <protection hidden="1"/>
    </xf>
    <xf numFmtId="0" fontId="14" fillId="5" borderId="0" xfId="0" applyFont="1" applyFill="1" applyAlignment="1" applyProtection="1">
      <alignment vertical="center"/>
      <protection hidden="1"/>
    </xf>
    <xf numFmtId="0" fontId="13" fillId="5" borderId="0" xfId="0" applyFont="1" applyFill="1" applyAlignment="1" applyProtection="1">
      <alignment vertical="top"/>
      <protection hidden="1"/>
    </xf>
    <xf numFmtId="0" fontId="19" fillId="8" borderId="39" xfId="0" applyFont="1" applyFill="1" applyBorder="1" applyAlignment="1" applyProtection="1">
      <alignment horizontal="center" wrapText="1"/>
      <protection hidden="1"/>
    </xf>
    <xf numFmtId="0" fontId="19" fillId="8" borderId="36" xfId="0" applyFont="1" applyFill="1" applyBorder="1" applyAlignment="1" applyProtection="1">
      <alignment horizontal="center" wrapText="1"/>
      <protection hidden="1"/>
    </xf>
    <xf numFmtId="0" fontId="26" fillId="4" borderId="31" xfId="0" applyFont="1" applyFill="1" applyBorder="1" applyAlignment="1" applyProtection="1">
      <alignment horizontal="center" vertical="top"/>
      <protection hidden="1"/>
    </xf>
    <xf numFmtId="0" fontId="5" fillId="4" borderId="30" xfId="0" quotePrefix="1" applyFont="1" applyFill="1" applyBorder="1" applyAlignment="1" applyProtection="1">
      <alignment horizontal="center" vertical="top" wrapText="1"/>
      <protection hidden="1"/>
    </xf>
    <xf numFmtId="0" fontId="5" fillId="4" borderId="30" xfId="0" applyFont="1" applyFill="1" applyBorder="1" applyAlignment="1" applyProtection="1">
      <alignment horizontal="center" vertical="top" wrapText="1"/>
      <protection hidden="1"/>
    </xf>
    <xf numFmtId="0" fontId="26" fillId="4" borderId="31" xfId="0" quotePrefix="1" applyFont="1" applyFill="1" applyBorder="1" applyAlignment="1" applyProtection="1">
      <alignment horizontal="center" vertical="top"/>
      <protection hidden="1"/>
    </xf>
    <xf numFmtId="0" fontId="19" fillId="8" borderId="34" xfId="0" applyFont="1" applyFill="1" applyBorder="1" applyAlignment="1" applyProtection="1">
      <alignment vertical="center"/>
      <protection hidden="1"/>
    </xf>
    <xf numFmtId="0" fontId="19" fillId="8" borderId="35" xfId="0" applyFont="1" applyFill="1" applyBorder="1" applyAlignment="1" applyProtection="1">
      <alignment vertical="center"/>
      <protection hidden="1"/>
    </xf>
    <xf numFmtId="0" fontId="19" fillId="8" borderId="36" xfId="0" applyFont="1" applyFill="1" applyBorder="1" applyAlignment="1" applyProtection="1">
      <alignment vertical="center"/>
      <protection hidden="1"/>
    </xf>
    <xf numFmtId="0" fontId="19" fillId="8" borderId="13" xfId="0" applyFont="1" applyFill="1" applyBorder="1" applyAlignment="1" applyProtection="1">
      <alignment horizontal="center" wrapText="1"/>
      <protection hidden="1"/>
    </xf>
    <xf numFmtId="0" fontId="19" fillId="8" borderId="43" xfId="0" applyFont="1" applyFill="1" applyBorder="1" applyAlignment="1" applyProtection="1">
      <alignment vertical="top"/>
      <protection hidden="1"/>
    </xf>
    <xf numFmtId="0" fontId="26" fillId="8" borderId="13" xfId="0" applyFont="1" applyFill="1" applyBorder="1" applyAlignment="1" applyProtection="1">
      <alignment vertical="top"/>
      <protection hidden="1"/>
    </xf>
    <xf numFmtId="0" fontId="26" fillId="8" borderId="34" xfId="0" applyFont="1" applyFill="1" applyBorder="1" applyProtection="1">
      <protection hidden="1"/>
    </xf>
    <xf numFmtId="0" fontId="26" fillId="8" borderId="35" xfId="0" applyFont="1" applyFill="1" applyBorder="1" applyProtection="1">
      <protection hidden="1"/>
    </xf>
    <xf numFmtId="0" fontId="26" fillId="8" borderId="35" xfId="0" applyFont="1" applyFill="1" applyBorder="1" applyAlignment="1" applyProtection="1">
      <alignment horizontal="center" vertical="top" wrapText="1"/>
      <protection hidden="1"/>
    </xf>
    <xf numFmtId="0" fontId="26" fillId="4" borderId="55" xfId="0" applyFont="1" applyFill="1" applyBorder="1" applyAlignment="1" applyProtection="1">
      <alignment horizontal="center" vertical="top"/>
      <protection hidden="1"/>
    </xf>
    <xf numFmtId="0" fontId="16" fillId="4" borderId="21" xfId="0" applyNumberFormat="1" applyFont="1" applyFill="1" applyBorder="1" applyAlignment="1" applyProtection="1">
      <alignment vertical="center" wrapText="1"/>
      <protection hidden="1"/>
    </xf>
    <xf numFmtId="0" fontId="16" fillId="4" borderId="3" xfId="0" applyNumberFormat="1" applyFont="1" applyFill="1" applyBorder="1" applyAlignment="1" applyProtection="1">
      <alignment vertical="center" wrapText="1"/>
      <protection hidden="1"/>
    </xf>
    <xf numFmtId="0" fontId="26" fillId="4" borderId="42" xfId="0" applyFont="1" applyFill="1" applyBorder="1" applyAlignment="1" applyProtection="1">
      <alignment horizontal="left" vertical="top" wrapText="1"/>
      <protection hidden="1"/>
    </xf>
    <xf numFmtId="0" fontId="26" fillId="4" borderId="31" xfId="0" applyFont="1" applyFill="1" applyBorder="1" applyAlignment="1" applyProtection="1">
      <alignment horizontal="left" vertical="top" wrapText="1"/>
      <protection hidden="1"/>
    </xf>
    <xf numFmtId="0" fontId="26" fillId="4" borderId="45" xfId="0" applyFont="1" applyFill="1" applyBorder="1" applyAlignment="1" applyProtection="1">
      <alignment horizontal="left" vertical="top" wrapText="1"/>
      <protection hidden="1"/>
    </xf>
    <xf numFmtId="0" fontId="26" fillId="4" borderId="54" xfId="0" applyFont="1" applyFill="1" applyBorder="1" applyAlignment="1" applyProtection="1">
      <alignment horizontal="left" vertical="top" wrapText="1"/>
      <protection hidden="1"/>
    </xf>
    <xf numFmtId="0" fontId="26" fillId="4" borderId="55" xfId="0" applyFont="1" applyFill="1" applyBorder="1" applyAlignment="1" applyProtection="1">
      <alignment horizontal="left" vertical="top" wrapText="1"/>
      <protection hidden="1"/>
    </xf>
    <xf numFmtId="0" fontId="26" fillId="4" borderId="57" xfId="0" applyFont="1" applyFill="1" applyBorder="1" applyAlignment="1" applyProtection="1">
      <alignment horizontal="left" vertical="top" wrapText="1"/>
      <protection hidden="1"/>
    </xf>
    <xf numFmtId="0" fontId="19" fillId="4" borderId="43" xfId="0" applyFont="1" applyFill="1" applyBorder="1" applyAlignment="1" applyProtection="1">
      <alignment wrapText="1"/>
      <protection hidden="1"/>
    </xf>
    <xf numFmtId="0" fontId="19" fillId="4" borderId="13" xfId="0" applyFont="1" applyFill="1" applyBorder="1" applyAlignment="1" applyProtection="1">
      <alignment wrapText="1"/>
      <protection hidden="1"/>
    </xf>
    <xf numFmtId="0" fontId="19" fillId="4" borderId="40" xfId="0" applyFont="1" applyFill="1" applyBorder="1" applyAlignment="1" applyProtection="1">
      <alignment wrapText="1"/>
      <protection hidden="1"/>
    </xf>
    <xf numFmtId="0" fontId="19" fillId="4" borderId="41" xfId="0" applyFont="1" applyFill="1" applyBorder="1" applyAlignment="1" applyProtection="1">
      <alignment wrapText="1"/>
      <protection hidden="1"/>
    </xf>
    <xf numFmtId="0" fontId="19" fillId="4" borderId="39" xfId="0" applyFont="1" applyFill="1" applyBorder="1" applyAlignment="1" applyProtection="1">
      <alignment wrapText="1"/>
      <protection hidden="1"/>
    </xf>
    <xf numFmtId="0" fontId="26" fillId="4" borderId="38" xfId="0" applyNumberFormat="1" applyFont="1" applyFill="1" applyBorder="1" applyAlignment="1" applyProtection="1">
      <alignment horizontal="left" vertical="top" wrapText="1"/>
      <protection hidden="1"/>
    </xf>
    <xf numFmtId="0" fontId="26" fillId="4" borderId="9" xfId="0" applyNumberFormat="1" applyFont="1" applyFill="1" applyBorder="1" applyAlignment="1" applyProtection="1">
      <alignment horizontal="left" vertical="top" wrapText="1"/>
      <protection hidden="1"/>
    </xf>
    <xf numFmtId="0" fontId="26" fillId="4" borderId="7" xfId="0" applyFont="1" applyFill="1" applyBorder="1" applyAlignment="1" applyProtection="1">
      <alignment horizontal="left" vertical="top" wrapText="1"/>
      <protection hidden="1"/>
    </xf>
    <xf numFmtId="0" fontId="26" fillId="4" borderId="9" xfId="0" applyFont="1" applyFill="1" applyBorder="1" applyAlignment="1" applyProtection="1">
      <alignment horizontal="left" vertical="top" wrapText="1"/>
      <protection hidden="1"/>
    </xf>
    <xf numFmtId="0" fontId="26" fillId="4" borderId="6" xfId="0" applyFont="1" applyFill="1" applyBorder="1" applyAlignment="1" applyProtection="1">
      <alignment horizontal="left" vertical="top" wrapText="1"/>
      <protection hidden="1"/>
    </xf>
    <xf numFmtId="0" fontId="26" fillId="4" borderId="44" xfId="0" applyFont="1" applyFill="1" applyBorder="1" applyAlignment="1" applyProtection="1">
      <alignment horizontal="left" vertical="top" wrapText="1"/>
      <protection hidden="1"/>
    </xf>
    <xf numFmtId="0" fontId="26" fillId="4" borderId="47" xfId="0" applyNumberFormat="1" applyFont="1" applyFill="1" applyBorder="1" applyAlignment="1" applyProtection="1">
      <alignment horizontal="left" vertical="top" wrapText="1"/>
      <protection hidden="1"/>
    </xf>
    <xf numFmtId="0" fontId="26" fillId="4" borderId="46" xfId="0" applyFont="1" applyFill="1" applyBorder="1" applyAlignment="1" applyProtection="1">
      <alignment horizontal="left" vertical="top" wrapText="1"/>
      <protection hidden="1"/>
    </xf>
    <xf numFmtId="0" fontId="26" fillId="4" borderId="35" xfId="0" applyFont="1" applyFill="1" applyBorder="1" applyAlignment="1" applyProtection="1">
      <alignment horizontal="left" vertical="top" wrapText="1"/>
      <protection hidden="1"/>
    </xf>
    <xf numFmtId="0" fontId="26" fillId="4" borderId="36" xfId="0" applyFont="1" applyFill="1" applyBorder="1" applyAlignment="1" applyProtection="1">
      <alignment horizontal="left" vertical="top" wrapText="1"/>
      <protection hidden="1"/>
    </xf>
    <xf numFmtId="0" fontId="26" fillId="4" borderId="6" xfId="0" applyNumberFormat="1" applyFont="1" applyFill="1" applyBorder="1" applyAlignment="1" applyProtection="1">
      <alignment horizontal="left" vertical="top" wrapText="1"/>
      <protection hidden="1"/>
    </xf>
    <xf numFmtId="14" fontId="26" fillId="4" borderId="8" xfId="0" applyNumberFormat="1" applyFont="1" applyFill="1" applyBorder="1" applyAlignment="1" applyProtection="1">
      <alignment horizontal="left" vertical="top" wrapText="1"/>
      <protection hidden="1"/>
    </xf>
    <xf numFmtId="14" fontId="26" fillId="4" borderId="0" xfId="0" applyNumberFormat="1" applyFont="1" applyFill="1" applyBorder="1" applyAlignment="1" applyProtection="1">
      <alignment horizontal="left" vertical="top" wrapText="1"/>
      <protection hidden="1"/>
    </xf>
    <xf numFmtId="14" fontId="26" fillId="4" borderId="15" xfId="0" applyNumberFormat="1" applyFont="1" applyFill="1" applyBorder="1" applyAlignment="1" applyProtection="1">
      <alignment horizontal="left" vertical="top" wrapText="1"/>
      <protection hidden="1"/>
    </xf>
    <xf numFmtId="0" fontId="19" fillId="4" borderId="37" xfId="0" applyFont="1" applyFill="1" applyBorder="1" applyAlignment="1" applyProtection="1">
      <alignment wrapText="1"/>
      <protection hidden="1"/>
    </xf>
    <xf numFmtId="0" fontId="19" fillId="4" borderId="10" xfId="0" applyFont="1" applyFill="1" applyBorder="1" applyAlignment="1" applyProtection="1">
      <alignment wrapText="1"/>
      <protection hidden="1"/>
    </xf>
    <xf numFmtId="0" fontId="19" fillId="4" borderId="23" xfId="0" applyFont="1" applyFill="1" applyBorder="1" applyAlignment="1" applyProtection="1">
      <alignment horizontal="left" wrapText="1"/>
      <protection hidden="1"/>
    </xf>
    <xf numFmtId="0" fontId="19" fillId="4" borderId="0" xfId="0" applyFont="1" applyFill="1" applyBorder="1" applyAlignment="1" applyProtection="1">
      <alignment horizontal="left" wrapText="1"/>
      <protection hidden="1"/>
    </xf>
    <xf numFmtId="0" fontId="19" fillId="4" borderId="23" xfId="0" applyFont="1" applyFill="1" applyBorder="1" applyAlignment="1" applyProtection="1">
      <alignment wrapText="1"/>
      <protection hidden="1"/>
    </xf>
    <xf numFmtId="0" fontId="19" fillId="4" borderId="0" xfId="0" applyFont="1" applyFill="1" applyBorder="1" applyAlignment="1" applyProtection="1">
      <alignment wrapText="1"/>
      <protection hidden="1"/>
    </xf>
    <xf numFmtId="0" fontId="19" fillId="4" borderId="12" xfId="0" applyFont="1" applyFill="1" applyBorder="1" applyAlignment="1" applyProtection="1">
      <alignment wrapText="1"/>
      <protection hidden="1"/>
    </xf>
    <xf numFmtId="0" fontId="19" fillId="4" borderId="16" xfId="0" applyFont="1" applyFill="1" applyBorder="1" applyAlignment="1" applyProtection="1">
      <alignment wrapText="1"/>
      <protection hidden="1"/>
    </xf>
    <xf numFmtId="0" fontId="29" fillId="5" borderId="0" xfId="0" applyFont="1" applyFill="1" applyAlignment="1" applyProtection="1">
      <alignment horizontal="left" vertical="top" wrapText="1"/>
      <protection hidden="1"/>
    </xf>
    <xf numFmtId="0" fontId="19" fillId="4" borderId="43" xfId="0" applyFont="1" applyFill="1" applyBorder="1" applyAlignment="1" applyProtection="1">
      <protection hidden="1"/>
    </xf>
    <xf numFmtId="0" fontId="19" fillId="4" borderId="13" xfId="0" applyFont="1" applyFill="1" applyBorder="1" applyAlignment="1" applyProtection="1">
      <protection hidden="1"/>
    </xf>
    <xf numFmtId="0" fontId="19" fillId="4" borderId="40" xfId="0" applyFont="1" applyFill="1" applyBorder="1" applyAlignment="1" applyProtection="1">
      <protection hidden="1"/>
    </xf>
    <xf numFmtId="0" fontId="19" fillId="4" borderId="41" xfId="0" applyFont="1" applyFill="1" applyBorder="1" applyAlignment="1" applyProtection="1">
      <protection hidden="1"/>
    </xf>
    <xf numFmtId="0" fontId="19" fillId="4" borderId="39" xfId="0" applyFont="1" applyFill="1" applyBorder="1" applyAlignment="1" applyProtection="1">
      <protection hidden="1"/>
    </xf>
    <xf numFmtId="0" fontId="21" fillId="5" borderId="62" xfId="0" applyFont="1" applyFill="1" applyBorder="1" applyAlignment="1" applyProtection="1">
      <alignment horizontal="left"/>
      <protection hidden="1"/>
    </xf>
    <xf numFmtId="0" fontId="26" fillId="4" borderId="0" xfId="0" applyFont="1" applyFill="1" applyBorder="1" applyAlignment="1" applyProtection="1">
      <alignment horizontal="left" vertical="top" wrapText="1"/>
      <protection hidden="1"/>
    </xf>
    <xf numFmtId="0" fontId="26" fillId="4" borderId="1" xfId="0" applyFont="1" applyFill="1" applyBorder="1" applyAlignment="1" applyProtection="1">
      <alignment horizontal="left" vertical="top" wrapText="1"/>
      <protection hidden="1"/>
    </xf>
    <xf numFmtId="0" fontId="29" fillId="5" borderId="0" xfId="0" applyFont="1" applyFill="1" applyBorder="1" applyAlignment="1" applyProtection="1">
      <alignment horizontal="left" vertical="center" wrapText="1"/>
      <protection hidden="1"/>
    </xf>
    <xf numFmtId="0" fontId="29" fillId="5" borderId="0" xfId="0" applyFont="1" applyFill="1" applyAlignment="1" applyProtection="1">
      <alignment vertical="top" wrapText="1"/>
      <protection hidden="1"/>
    </xf>
    <xf numFmtId="0" fontId="29" fillId="5" borderId="0" xfId="0" applyFont="1" applyFill="1" applyAlignment="1" applyProtection="1">
      <alignment vertical="top"/>
      <protection hidden="1"/>
    </xf>
    <xf numFmtId="0" fontId="29" fillId="5" borderId="0" xfId="0" applyFont="1" applyFill="1" applyAlignment="1" applyProtection="1">
      <alignment wrapText="1"/>
      <protection hidden="1"/>
    </xf>
    <xf numFmtId="0" fontId="35" fillId="5" borderId="0" xfId="0" applyFont="1" applyFill="1" applyAlignment="1" applyProtection="1">
      <alignment wrapText="1"/>
      <protection hidden="1"/>
    </xf>
    <xf numFmtId="0" fontId="13" fillId="5" borderId="80" xfId="0" applyFont="1" applyFill="1" applyBorder="1" applyAlignment="1" applyProtection="1">
      <alignment horizontal="left" vertical="center" wrapText="1"/>
      <protection hidden="1"/>
    </xf>
    <xf numFmtId="0" fontId="13" fillId="5" borderId="81" xfId="0" applyFont="1" applyFill="1" applyBorder="1" applyAlignment="1" applyProtection="1">
      <alignment horizontal="left" vertical="center" wrapText="1"/>
      <protection hidden="1"/>
    </xf>
    <xf numFmtId="0" fontId="13" fillId="5" borderId="82" xfId="0" applyFont="1" applyFill="1" applyBorder="1" applyAlignment="1" applyProtection="1">
      <alignment horizontal="left" vertical="center" wrapText="1"/>
      <protection hidden="1"/>
    </xf>
    <xf numFmtId="0" fontId="32" fillId="4" borderId="23" xfId="0" applyFont="1" applyFill="1" applyBorder="1" applyAlignment="1" applyProtection="1">
      <alignment horizontal="left" wrapText="1"/>
      <protection hidden="1"/>
    </xf>
    <xf numFmtId="0" fontId="32" fillId="4" borderId="0" xfId="0" applyFont="1" applyFill="1" applyBorder="1" applyAlignment="1" applyProtection="1">
      <alignment horizontal="left" wrapText="1"/>
      <protection hidden="1"/>
    </xf>
    <xf numFmtId="0" fontId="32" fillId="4" borderId="15" xfId="0" applyFont="1" applyFill="1" applyBorder="1" applyAlignment="1" applyProtection="1">
      <alignment horizontal="left" wrapText="1"/>
      <protection hidden="1"/>
    </xf>
    <xf numFmtId="0" fontId="26" fillId="4" borderId="22" xfId="0" applyFont="1" applyFill="1" applyBorder="1" applyAlignment="1" applyProtection="1">
      <alignment horizontal="left" vertical="top" wrapText="1"/>
      <protection hidden="1"/>
    </xf>
    <xf numFmtId="0" fontId="19" fillId="8" borderId="50" xfId="0" applyFont="1" applyFill="1" applyBorder="1" applyAlignment="1" applyProtection="1">
      <alignment vertical="center"/>
      <protection hidden="1"/>
    </xf>
    <xf numFmtId="0" fontId="19" fillId="8" borderId="17" xfId="0" applyFont="1" applyFill="1" applyBorder="1" applyAlignment="1" applyProtection="1">
      <alignment vertical="center"/>
      <protection hidden="1"/>
    </xf>
    <xf numFmtId="0" fontId="19" fillId="8" borderId="51" xfId="0" applyFont="1" applyFill="1" applyBorder="1" applyAlignment="1" applyProtection="1">
      <alignment vertical="center"/>
      <protection hidden="1"/>
    </xf>
    <xf numFmtId="0" fontId="26" fillId="4" borderId="21" xfId="0" applyFont="1" applyFill="1" applyBorder="1" applyAlignment="1" applyProtection="1">
      <alignment vertical="top" wrapText="1"/>
      <protection hidden="1"/>
    </xf>
    <xf numFmtId="0" fontId="26" fillId="4" borderId="3" xfId="0" applyFont="1" applyFill="1" applyBorder="1" applyAlignment="1" applyProtection="1">
      <alignment vertical="top" wrapText="1"/>
      <protection hidden="1"/>
    </xf>
    <xf numFmtId="0" fontId="26" fillId="4" borderId="14" xfId="0" applyFont="1" applyFill="1" applyBorder="1" applyAlignment="1" applyProtection="1">
      <alignment vertical="top" wrapText="1"/>
      <protection hidden="1"/>
    </xf>
    <xf numFmtId="0" fontId="5" fillId="4" borderId="31" xfId="0" quotePrefix="1" applyFont="1" applyFill="1" applyBorder="1" applyAlignment="1" applyProtection="1">
      <alignment horizontal="center" vertical="top" wrapText="1"/>
      <protection hidden="1"/>
    </xf>
    <xf numFmtId="0" fontId="5" fillId="4" borderId="31" xfId="0" applyFont="1" applyFill="1" applyBorder="1" applyAlignment="1" applyProtection="1">
      <alignment horizontal="center" vertical="top" wrapText="1"/>
      <protection hidden="1"/>
    </xf>
    <xf numFmtId="0" fontId="26" fillId="8" borderId="50" xfId="0" applyFont="1" applyFill="1" applyBorder="1" applyAlignment="1" applyProtection="1">
      <alignment horizontal="left" vertical="center" wrapText="1"/>
      <protection hidden="1"/>
    </xf>
    <xf numFmtId="0" fontId="26" fillId="8" borderId="17" xfId="0" applyFont="1" applyFill="1" applyBorder="1" applyAlignment="1" applyProtection="1">
      <alignment horizontal="left" vertical="center" wrapText="1"/>
      <protection hidden="1"/>
    </xf>
    <xf numFmtId="0" fontId="26" fillId="8" borderId="51" xfId="0" applyFont="1" applyFill="1" applyBorder="1" applyAlignment="1" applyProtection="1">
      <alignment horizontal="left" vertical="center" wrapText="1"/>
      <protection hidden="1"/>
    </xf>
    <xf numFmtId="0" fontId="26" fillId="4" borderId="53" xfId="0" applyFont="1" applyFill="1" applyBorder="1" applyAlignment="1" applyProtection="1">
      <alignment horizontal="left" wrapText="1"/>
      <protection hidden="1"/>
    </xf>
    <xf numFmtId="0" fontId="26" fillId="4" borderId="55" xfId="0" applyFont="1" applyFill="1" applyBorder="1" applyAlignment="1" applyProtection="1">
      <alignment horizontal="left" wrapText="1"/>
      <protection hidden="1"/>
    </xf>
    <xf numFmtId="0" fontId="26" fillId="4" borderId="57" xfId="0" applyFont="1" applyFill="1" applyBorder="1" applyAlignment="1" applyProtection="1">
      <alignment horizontal="left" wrapText="1"/>
      <protection hidden="1"/>
    </xf>
    <xf numFmtId="0" fontId="26" fillId="4" borderId="23" xfId="0" applyFont="1" applyFill="1" applyBorder="1" applyAlignment="1" applyProtection="1">
      <alignment horizontal="left" vertical="top" wrapText="1"/>
      <protection hidden="1"/>
    </xf>
    <xf numFmtId="0" fontId="26" fillId="4" borderId="15" xfId="0" applyFont="1" applyFill="1" applyBorder="1" applyAlignment="1" applyProtection="1">
      <alignment horizontal="left" vertical="top" wrapText="1"/>
      <protection hidden="1"/>
    </xf>
    <xf numFmtId="0" fontId="26" fillId="4" borderId="34" xfId="0" applyFont="1" applyFill="1" applyBorder="1" applyAlignment="1" applyProtection="1">
      <alignment horizontal="left" vertical="top" wrapText="1"/>
      <protection hidden="1"/>
    </xf>
    <xf numFmtId="0" fontId="26" fillId="4" borderId="20" xfId="0" applyFont="1" applyFill="1" applyBorder="1" applyAlignment="1" applyProtection="1">
      <alignment horizontal="left" vertical="top" wrapText="1"/>
      <protection hidden="1"/>
    </xf>
    <xf numFmtId="0" fontId="26" fillId="4" borderId="18" xfId="0" applyFont="1" applyFill="1" applyBorder="1" applyAlignment="1" applyProtection="1">
      <alignment horizontal="left" vertical="top" wrapText="1"/>
      <protection hidden="1"/>
    </xf>
    <xf numFmtId="0" fontId="26" fillId="4" borderId="19" xfId="0" applyFont="1" applyFill="1" applyBorder="1" applyAlignment="1" applyProtection="1">
      <alignment horizontal="left" vertical="top" wrapText="1"/>
      <protection hidden="1"/>
    </xf>
    <xf numFmtId="0" fontId="26" fillId="4" borderId="21" xfId="0" applyFont="1" applyFill="1" applyBorder="1" applyAlignment="1" applyProtection="1">
      <alignment horizontal="left" vertical="top" wrapText="1"/>
      <protection hidden="1"/>
    </xf>
    <xf numFmtId="0" fontId="26" fillId="4" borderId="3" xfId="0" applyFont="1" applyFill="1" applyBorder="1" applyAlignment="1" applyProtection="1">
      <alignment horizontal="left" vertical="top" wrapText="1"/>
      <protection hidden="1"/>
    </xf>
    <xf numFmtId="0" fontId="26" fillId="4" borderId="14" xfId="0" applyFont="1" applyFill="1" applyBorder="1" applyAlignment="1" applyProtection="1">
      <alignment horizontal="left" vertical="top" wrapText="1"/>
      <protection hidden="1"/>
    </xf>
    <xf numFmtId="0" fontId="26" fillId="4" borderId="53" xfId="0" applyFont="1" applyFill="1" applyBorder="1" applyAlignment="1" applyProtection="1">
      <alignment horizontal="left" vertical="top" wrapText="1"/>
      <protection hidden="1"/>
    </xf>
    <xf numFmtId="0" fontId="32" fillId="4" borderId="43" xfId="0" applyFont="1" applyFill="1" applyBorder="1" applyProtection="1">
      <protection hidden="1"/>
    </xf>
    <xf numFmtId="0" fontId="19" fillId="4" borderId="13" xfId="0" applyFont="1" applyFill="1" applyBorder="1" applyProtection="1">
      <protection hidden="1"/>
    </xf>
    <xf numFmtId="0" fontId="19" fillId="4" borderId="39" xfId="0" applyFont="1" applyFill="1" applyBorder="1" applyProtection="1">
      <protection hidden="1"/>
    </xf>
    <xf numFmtId="0" fontId="19" fillId="2" borderId="50" xfId="0" applyFont="1" applyFill="1" applyBorder="1" applyAlignment="1" applyProtection="1">
      <alignment horizontal="left" vertical="center" wrapText="1"/>
      <protection hidden="1"/>
    </xf>
    <xf numFmtId="0" fontId="19" fillId="2" borderId="17" xfId="0" applyFont="1" applyFill="1" applyBorder="1" applyAlignment="1" applyProtection="1">
      <alignment horizontal="left" vertical="center" wrapText="1"/>
      <protection hidden="1"/>
    </xf>
    <xf numFmtId="0" fontId="19" fillId="2" borderId="51" xfId="0" applyFont="1" applyFill="1" applyBorder="1" applyAlignment="1" applyProtection="1">
      <alignment horizontal="left" vertical="center" wrapText="1"/>
      <protection hidden="1"/>
    </xf>
    <xf numFmtId="0" fontId="4" fillId="4" borderId="20"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26" xfId="0" applyFont="1" applyFill="1" applyBorder="1" applyAlignment="1" applyProtection="1">
      <alignment horizontal="left" vertical="top" wrapText="1"/>
      <protection locked="0"/>
    </xf>
    <xf numFmtId="0" fontId="5" fillId="4" borderId="27"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protection locked="0"/>
    </xf>
    <xf numFmtId="0" fontId="5" fillId="4" borderId="30" xfId="0" applyFont="1" applyFill="1" applyBorder="1" applyAlignment="1" applyProtection="1">
      <alignment horizontal="center" wrapText="1"/>
      <protection locked="0"/>
    </xf>
    <xf numFmtId="0" fontId="5" fillId="4" borderId="55" xfId="0" applyFont="1" applyFill="1" applyBorder="1" applyAlignment="1" applyProtection="1">
      <alignment horizontal="center" wrapText="1"/>
      <protection locked="0"/>
    </xf>
    <xf numFmtId="0" fontId="26" fillId="4" borderId="9" xfId="0" applyFont="1" applyFill="1" applyBorder="1" applyAlignment="1" applyProtection="1">
      <alignment horizontal="center" vertical="top" wrapText="1"/>
      <protection hidden="1"/>
    </xf>
    <xf numFmtId="0" fontId="26" fillId="4" borderId="31" xfId="0" applyFont="1" applyFill="1" applyBorder="1" applyAlignment="1" applyProtection="1">
      <alignment horizontal="center" vertical="top" wrapText="1"/>
      <protection hidden="1"/>
    </xf>
    <xf numFmtId="0" fontId="26" fillId="4" borderId="55" xfId="0" applyFont="1" applyFill="1" applyBorder="1" applyAlignment="1" applyProtection="1">
      <alignment horizontal="center" vertical="top" wrapText="1"/>
      <protection hidden="1"/>
    </xf>
    <xf numFmtId="0" fontId="32" fillId="4" borderId="23" xfId="0" applyFont="1" applyFill="1" applyBorder="1" applyProtection="1">
      <protection hidden="1"/>
    </xf>
    <xf numFmtId="0" fontId="19" fillId="4" borderId="0" xfId="0" applyFont="1" applyFill="1" applyBorder="1" applyProtection="1">
      <protection hidden="1"/>
    </xf>
    <xf numFmtId="0" fontId="19" fillId="4" borderId="15" xfId="0" applyFont="1" applyFill="1" applyBorder="1" applyProtection="1">
      <protection hidden="1"/>
    </xf>
    <xf numFmtId="0" fontId="19" fillId="8" borderId="50" xfId="0" applyFont="1" applyFill="1" applyBorder="1" applyAlignment="1" applyProtection="1">
      <alignment horizontal="left" vertical="center"/>
      <protection hidden="1"/>
    </xf>
    <xf numFmtId="0" fontId="19" fillId="8" borderId="17" xfId="0" applyFont="1" applyFill="1" applyBorder="1" applyAlignment="1" applyProtection="1">
      <alignment horizontal="left" vertical="center"/>
      <protection hidden="1"/>
    </xf>
    <xf numFmtId="0" fontId="19" fillId="8" borderId="51" xfId="0" applyFont="1" applyFill="1" applyBorder="1" applyAlignment="1" applyProtection="1">
      <alignment horizontal="left" vertical="center"/>
      <protection hidden="1"/>
    </xf>
    <xf numFmtId="0" fontId="26" fillId="4" borderId="48" xfId="0" applyFont="1" applyFill="1" applyBorder="1" applyAlignment="1" applyProtection="1">
      <alignment horizontal="left" vertical="top" wrapText="1"/>
      <protection hidden="1"/>
    </xf>
    <xf numFmtId="0" fontId="26" fillId="4" borderId="4" xfId="0" applyFont="1" applyFill="1" applyBorder="1" applyAlignment="1" applyProtection="1">
      <alignment horizontal="left" vertical="top" wrapText="1"/>
      <protection hidden="1"/>
    </xf>
    <xf numFmtId="0" fontId="26" fillId="4" borderId="24" xfId="0" applyFont="1" applyFill="1" applyBorder="1" applyAlignment="1" applyProtection="1">
      <alignment horizontal="left" vertical="top" wrapText="1"/>
      <protection hidden="1"/>
    </xf>
    <xf numFmtId="0" fontId="26" fillId="4" borderId="10" xfId="0" applyFont="1" applyFill="1" applyBorder="1" applyAlignment="1" applyProtection="1">
      <alignment horizontal="center" vertical="top" wrapText="1"/>
      <protection hidden="1"/>
    </xf>
    <xf numFmtId="0" fontId="26" fillId="4" borderId="26" xfId="0" applyFont="1" applyFill="1" applyBorder="1" applyAlignment="1" applyProtection="1">
      <alignment horizontal="left" vertical="top" wrapText="1"/>
      <protection hidden="1"/>
    </xf>
    <xf numFmtId="0" fontId="26" fillId="4" borderId="27" xfId="0" applyFont="1" applyFill="1" applyBorder="1" applyAlignment="1" applyProtection="1">
      <alignment horizontal="left" vertical="top" wrapText="1"/>
      <protection hidden="1"/>
    </xf>
    <xf numFmtId="0" fontId="26" fillId="4" borderId="28" xfId="0" applyFont="1" applyFill="1" applyBorder="1" applyAlignment="1" applyProtection="1">
      <alignment horizontal="left" vertical="top" wrapText="1"/>
      <protection hidden="1"/>
    </xf>
    <xf numFmtId="0" fontId="17" fillId="5" borderId="0" xfId="0" applyFont="1" applyFill="1" applyBorder="1" applyAlignment="1" applyProtection="1">
      <alignment horizontal="left" vertical="top" wrapText="1"/>
      <protection hidden="1"/>
    </xf>
    <xf numFmtId="0" fontId="19" fillId="4" borderId="12" xfId="0" applyFont="1" applyFill="1" applyBorder="1" applyAlignment="1" applyProtection="1">
      <alignment horizontal="left" vertical="top" wrapText="1"/>
      <protection hidden="1"/>
    </xf>
    <xf numFmtId="0" fontId="19" fillId="4" borderId="10" xfId="0" applyFont="1" applyFill="1" applyBorder="1" applyAlignment="1" applyProtection="1">
      <alignment horizontal="left" vertical="top" wrapText="1"/>
      <protection hidden="1"/>
    </xf>
    <xf numFmtId="0" fontId="19" fillId="4" borderId="16" xfId="0" applyFont="1" applyFill="1" applyBorder="1" applyAlignment="1" applyProtection="1">
      <alignment horizontal="left" vertical="top" wrapText="1"/>
      <protection hidden="1"/>
    </xf>
    <xf numFmtId="0" fontId="26" fillId="4" borderId="8" xfId="0" applyFont="1" applyFill="1" applyBorder="1" applyAlignment="1" applyProtection="1">
      <alignment horizontal="left" vertical="top" wrapText="1"/>
      <protection hidden="1"/>
    </xf>
    <xf numFmtId="0" fontId="26" fillId="4" borderId="23" xfId="0" applyFont="1" applyFill="1" applyBorder="1" applyAlignment="1" applyProtection="1">
      <alignment horizontal="left" vertical="top" wrapText="1"/>
      <protection locked="0"/>
    </xf>
    <xf numFmtId="0" fontId="26" fillId="4" borderId="0" xfId="0" applyFont="1" applyFill="1" applyBorder="1" applyAlignment="1" applyProtection="1">
      <alignment horizontal="left" vertical="top" wrapText="1"/>
      <protection locked="0"/>
    </xf>
    <xf numFmtId="0" fontId="26" fillId="4" borderId="15" xfId="0" applyFont="1" applyFill="1" applyBorder="1" applyAlignment="1" applyProtection="1">
      <alignment horizontal="left" vertical="top" wrapText="1"/>
      <protection locked="0"/>
    </xf>
    <xf numFmtId="0" fontId="26" fillId="4" borderId="34" xfId="0" applyFont="1" applyFill="1" applyBorder="1" applyAlignment="1" applyProtection="1">
      <alignment horizontal="left" vertical="top" wrapText="1"/>
      <protection locked="0"/>
    </xf>
    <xf numFmtId="0" fontId="26" fillId="4" borderId="35" xfId="0" applyFont="1" applyFill="1" applyBorder="1" applyAlignment="1" applyProtection="1">
      <alignment horizontal="left" vertical="top" wrapText="1"/>
      <protection locked="0"/>
    </xf>
    <xf numFmtId="0" fontId="26" fillId="4" borderId="36" xfId="0" applyFont="1" applyFill="1" applyBorder="1" applyAlignment="1" applyProtection="1">
      <alignment horizontal="left" vertical="top" wrapText="1"/>
      <protection locked="0"/>
    </xf>
    <xf numFmtId="0" fontId="13" fillId="5" borderId="62" xfId="0" applyFont="1" applyFill="1" applyBorder="1" applyAlignment="1" applyProtection="1">
      <alignment vertical="top"/>
      <protection hidden="1"/>
    </xf>
    <xf numFmtId="0" fontId="17" fillId="5" borderId="0" xfId="0" applyFont="1" applyFill="1" applyBorder="1" applyProtection="1">
      <protection hidden="1"/>
    </xf>
    <xf numFmtId="0" fontId="17" fillId="5" borderId="0" xfId="0" applyFont="1" applyFill="1" applyAlignment="1" applyProtection="1">
      <alignment vertical="center" wrapText="1"/>
      <protection hidden="1"/>
    </xf>
    <xf numFmtId="0" fontId="13" fillId="5" borderId="0" xfId="0" applyFont="1" applyFill="1" applyAlignment="1" applyProtection="1">
      <alignment vertical="center"/>
      <protection hidden="1"/>
    </xf>
    <xf numFmtId="0" fontId="31" fillId="4" borderId="43" xfId="0" applyFont="1" applyFill="1" applyBorder="1" applyAlignment="1" applyProtection="1">
      <alignment vertical="center" wrapText="1"/>
      <protection hidden="1"/>
    </xf>
    <xf numFmtId="0" fontId="31" fillId="4" borderId="13" xfId="0" applyFont="1" applyFill="1" applyBorder="1" applyAlignment="1" applyProtection="1">
      <alignment vertical="center" wrapText="1"/>
      <protection hidden="1"/>
    </xf>
    <xf numFmtId="0" fontId="5" fillId="4" borderId="23" xfId="0" applyFont="1" applyFill="1" applyBorder="1" applyAlignment="1" applyProtection="1">
      <alignment horizontal="center" wrapText="1"/>
      <protection locked="0"/>
    </xf>
    <xf numFmtId="0" fontId="5" fillId="4" borderId="0" xfId="0" applyFont="1" applyFill="1" applyBorder="1" applyAlignment="1" applyProtection="1">
      <alignment horizontal="center" wrapText="1"/>
      <protection locked="0"/>
    </xf>
    <xf numFmtId="0" fontId="5" fillId="4" borderId="15" xfId="0" applyFont="1" applyFill="1" applyBorder="1" applyAlignment="1" applyProtection="1">
      <alignment horizontal="center" wrapText="1"/>
      <protection locked="0"/>
    </xf>
    <xf numFmtId="0" fontId="31" fillId="4" borderId="23" xfId="0" applyFont="1" applyFill="1" applyBorder="1" applyAlignment="1" applyProtection="1">
      <alignment horizontal="left" vertical="top"/>
      <protection hidden="1"/>
    </xf>
    <xf numFmtId="0" fontId="31" fillId="4" borderId="0" xfId="0" applyFont="1" applyFill="1" applyBorder="1" applyAlignment="1" applyProtection="1">
      <alignment horizontal="left" vertical="top"/>
      <protection hidden="1"/>
    </xf>
    <xf numFmtId="0" fontId="5" fillId="4" borderId="43" xfId="0" applyFont="1" applyFill="1" applyBorder="1" applyAlignment="1" applyProtection="1">
      <alignment horizontal="left" vertical="top"/>
      <protection locked="0"/>
    </xf>
    <xf numFmtId="0" fontId="5" fillId="4" borderId="13" xfId="0" applyFont="1" applyFill="1" applyBorder="1" applyAlignment="1" applyProtection="1">
      <alignment horizontal="left" vertical="top"/>
      <protection locked="0"/>
    </xf>
    <xf numFmtId="0" fontId="5" fillId="4" borderId="39" xfId="0" applyFont="1" applyFill="1" applyBorder="1" applyAlignment="1" applyProtection="1">
      <alignment horizontal="left" vertical="top"/>
      <protection locked="0"/>
    </xf>
    <xf numFmtId="0" fontId="5" fillId="4" borderId="23"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15" xfId="0" applyFont="1" applyFill="1" applyBorder="1" applyAlignment="1" applyProtection="1">
      <alignment horizontal="left" vertical="top"/>
      <protection locked="0"/>
    </xf>
    <xf numFmtId="0" fontId="5" fillId="4" borderId="34" xfId="0" applyFont="1" applyFill="1" applyBorder="1" applyAlignment="1" applyProtection="1">
      <alignment horizontal="left" vertical="top"/>
      <protection locked="0"/>
    </xf>
    <xf numFmtId="0" fontId="5" fillId="4" borderId="35" xfId="0" applyFont="1" applyFill="1" applyBorder="1" applyAlignment="1" applyProtection="1">
      <alignment horizontal="left" vertical="top"/>
      <protection locked="0"/>
    </xf>
    <xf numFmtId="0" fontId="5" fillId="4" borderId="36" xfId="0" applyFont="1" applyFill="1" applyBorder="1" applyAlignment="1" applyProtection="1">
      <alignment horizontal="left" vertical="top"/>
      <protection locked="0"/>
    </xf>
    <xf numFmtId="0" fontId="31" fillId="4" borderId="43" xfId="0" applyFont="1" applyFill="1" applyBorder="1" applyAlignment="1" applyProtection="1">
      <alignment horizontal="left" vertical="top"/>
      <protection hidden="1"/>
    </xf>
    <xf numFmtId="0" fontId="31" fillId="4" borderId="13" xfId="0" applyFont="1" applyFill="1" applyBorder="1" applyAlignment="1" applyProtection="1">
      <alignment horizontal="left" vertical="top"/>
      <protection hidden="1"/>
    </xf>
    <xf numFmtId="0" fontId="5" fillId="4" borderId="23"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5" fillId="4" borderId="15" xfId="0" applyFont="1" applyFill="1" applyBorder="1" applyAlignment="1" applyProtection="1">
      <alignment horizontal="center" vertical="top"/>
      <protection locked="0"/>
    </xf>
    <xf numFmtId="0" fontId="7" fillId="6" borderId="63" xfId="1" applyFont="1" applyFill="1" applyBorder="1" applyAlignment="1" applyProtection="1">
      <alignment horizontal="center" vertical="center" wrapText="1"/>
    </xf>
    <xf numFmtId="0" fontId="7" fillId="6" borderId="60" xfId="1" applyFont="1" applyFill="1" applyBorder="1" applyAlignment="1" applyProtection="1">
      <alignment horizontal="center" vertical="center" wrapText="1"/>
    </xf>
    <xf numFmtId="0" fontId="7" fillId="6" borderId="30" xfId="1" applyFont="1" applyFill="1" applyBorder="1" applyAlignment="1" applyProtection="1">
      <alignment horizontal="center" vertical="center" wrapText="1"/>
    </xf>
    <xf numFmtId="0" fontId="7" fillId="6" borderId="55" xfId="1" applyFont="1" applyFill="1" applyBorder="1" applyAlignment="1" applyProtection="1">
      <alignment horizontal="center" vertical="center" wrapText="1"/>
    </xf>
    <xf numFmtId="0" fontId="6" fillId="4" borderId="50" xfId="1" applyNumberFormat="1" applyFont="1" applyFill="1" applyBorder="1" applyAlignment="1" applyProtection="1">
      <alignment horizontal="center" vertical="center"/>
    </xf>
    <xf numFmtId="0" fontId="6" fillId="4" borderId="17" xfId="1" applyNumberFormat="1" applyFont="1" applyFill="1" applyBorder="1" applyAlignment="1" applyProtection="1">
      <alignment horizontal="center" vertical="center"/>
    </xf>
    <xf numFmtId="0" fontId="6" fillId="4" borderId="51" xfId="1" applyNumberFormat="1" applyFont="1" applyFill="1" applyBorder="1" applyAlignment="1" applyProtection="1">
      <alignment horizontal="center" vertical="center"/>
    </xf>
    <xf numFmtId="14" fontId="6" fillId="4" borderId="50" xfId="1" applyNumberFormat="1" applyFont="1" applyFill="1" applyBorder="1" applyAlignment="1" applyProtection="1">
      <alignment horizontal="center" vertical="center"/>
    </xf>
    <xf numFmtId="14" fontId="6" fillId="4" borderId="51" xfId="1" applyNumberFormat="1" applyFont="1" applyFill="1" applyBorder="1" applyAlignment="1" applyProtection="1">
      <alignment horizontal="center" vertical="center"/>
    </xf>
    <xf numFmtId="0" fontId="22" fillId="5" borderId="0" xfId="1" applyFont="1" applyFill="1" applyBorder="1" applyAlignment="1">
      <alignment horizontal="right"/>
    </xf>
    <xf numFmtId="0" fontId="9" fillId="5" borderId="0" xfId="1" applyFont="1" applyFill="1" applyBorder="1" applyAlignment="1">
      <alignment horizontal="right"/>
    </xf>
    <xf numFmtId="0" fontId="19" fillId="6" borderId="50" xfId="1" applyFont="1" applyFill="1" applyBorder="1" applyAlignment="1">
      <alignment horizontal="center" vertical="center"/>
    </xf>
    <xf numFmtId="0" fontId="19" fillId="6" borderId="17" xfId="1" applyFont="1" applyFill="1" applyBorder="1" applyAlignment="1">
      <alignment horizontal="center" vertical="center"/>
    </xf>
    <xf numFmtId="0" fontId="19" fillId="6" borderId="51" xfId="1" applyFont="1" applyFill="1" applyBorder="1" applyAlignment="1">
      <alignment horizontal="center" vertical="center"/>
    </xf>
    <xf numFmtId="0" fontId="27" fillId="4" borderId="29" xfId="1" applyFont="1" applyFill="1" applyBorder="1" applyAlignment="1">
      <alignment horizontal="center" vertical="center" wrapText="1"/>
    </xf>
    <xf numFmtId="0" fontId="27" fillId="4" borderId="53" xfId="1" applyFont="1" applyFill="1" applyBorder="1" applyAlignment="1">
      <alignment horizontal="center" vertical="center" wrapText="1"/>
    </xf>
    <xf numFmtId="0" fontId="27" fillId="4" borderId="75" xfId="1" applyFont="1" applyFill="1" applyBorder="1" applyAlignment="1">
      <alignment horizontal="center" vertical="center" wrapText="1"/>
    </xf>
    <xf numFmtId="0" fontId="27" fillId="4" borderId="77" xfId="1" applyFont="1" applyFill="1" applyBorder="1" applyAlignment="1">
      <alignment horizontal="center" vertical="center" wrapText="1"/>
    </xf>
    <xf numFmtId="0" fontId="27" fillId="4" borderId="30" xfId="1" applyFont="1" applyFill="1" applyBorder="1" applyAlignment="1">
      <alignment horizontal="center" vertical="center" wrapText="1"/>
    </xf>
    <xf numFmtId="0" fontId="27" fillId="4" borderId="55" xfId="1" applyFont="1" applyFill="1" applyBorder="1" applyAlignment="1">
      <alignment horizontal="center" vertical="center" wrapText="1"/>
    </xf>
    <xf numFmtId="0" fontId="19" fillId="4" borderId="63" xfId="1" applyFont="1" applyFill="1" applyBorder="1" applyAlignment="1">
      <alignment horizontal="center" vertical="center" wrapText="1"/>
    </xf>
    <xf numFmtId="0" fontId="19" fillId="4" borderId="60" xfId="1" applyFont="1" applyFill="1" applyBorder="1" applyAlignment="1">
      <alignment horizontal="center" vertical="center" wrapText="1"/>
    </xf>
    <xf numFmtId="0" fontId="19" fillId="4" borderId="30" xfId="1" applyFont="1" applyFill="1" applyBorder="1" applyAlignment="1">
      <alignment horizontal="center" vertical="center" wrapText="1"/>
    </xf>
    <xf numFmtId="0" fontId="19" fillId="4" borderId="55" xfId="1" applyFont="1" applyFill="1" applyBorder="1" applyAlignment="1">
      <alignment horizontal="center" vertical="center" wrapText="1"/>
    </xf>
    <xf numFmtId="0" fontId="27" fillId="4" borderId="63" xfId="1" applyFont="1" applyFill="1" applyBorder="1" applyAlignment="1">
      <alignment horizontal="center" vertical="center" wrapText="1"/>
    </xf>
    <xf numFmtId="0" fontId="27" fillId="4" borderId="60" xfId="1"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9" fillId="4" borderId="35" xfId="1" applyFont="1" applyFill="1" applyBorder="1" applyAlignment="1">
      <alignment horizontal="center" vertical="center" wrapText="1"/>
    </xf>
    <xf numFmtId="0" fontId="27" fillId="4" borderId="52" xfId="1" applyFont="1" applyFill="1" applyBorder="1" applyAlignment="1">
      <alignment horizontal="center" vertical="center" wrapText="1"/>
    </xf>
    <xf numFmtId="0" fontId="27" fillId="4" borderId="57" xfId="1" applyFont="1" applyFill="1" applyBorder="1" applyAlignment="1">
      <alignment horizontal="center" vertical="center" wrapText="1"/>
    </xf>
    <xf numFmtId="0" fontId="27" fillId="4" borderId="13" xfId="1" applyFont="1" applyFill="1" applyBorder="1" applyAlignment="1">
      <alignment horizontal="center" vertical="center" wrapText="1"/>
    </xf>
    <xf numFmtId="0" fontId="27" fillId="4" borderId="35" xfId="1" applyFont="1" applyFill="1" applyBorder="1" applyAlignment="1">
      <alignment horizontal="center" vertical="center" wrapText="1"/>
    </xf>
    <xf numFmtId="0" fontId="26" fillId="4" borderId="23" xfId="0" applyFont="1" applyFill="1" applyBorder="1" applyAlignment="1" applyProtection="1">
      <alignment horizontal="left" wrapText="1"/>
      <protection hidden="1"/>
    </xf>
    <xf numFmtId="0" fontId="5" fillId="4" borderId="0" xfId="0" applyFont="1" applyFill="1" applyBorder="1" applyAlignment="1" applyProtection="1">
      <protection hidden="1"/>
    </xf>
    <xf numFmtId="0" fontId="26" fillId="4" borderId="9" xfId="0" applyFont="1" applyFill="1" applyBorder="1" applyAlignment="1" applyProtection="1">
      <alignment horizontal="left"/>
      <protection hidden="1"/>
    </xf>
    <xf numFmtId="0" fontId="26" fillId="4" borderId="6" xfId="0" applyFont="1" applyFill="1" applyBorder="1" applyAlignment="1" applyProtection="1">
      <alignment horizontal="left"/>
      <protection hidden="1"/>
    </xf>
    <xf numFmtId="0" fontId="26" fillId="4" borderId="9" xfId="1" applyFont="1" applyFill="1" applyBorder="1" applyAlignment="1" applyProtection="1">
      <alignment horizontal="left" vertical="top" wrapText="1"/>
      <protection hidden="1"/>
    </xf>
    <xf numFmtId="0" fontId="26" fillId="4" borderId="9" xfId="1" applyFont="1" applyFill="1" applyBorder="1" applyAlignment="1" applyProtection="1">
      <alignment horizontal="left"/>
      <protection hidden="1"/>
    </xf>
    <xf numFmtId="0" fontId="26" fillId="4" borderId="6" xfId="1" applyFont="1" applyFill="1" applyBorder="1" applyAlignment="1" applyProtection="1">
      <alignment horizontal="left"/>
      <protection hidden="1"/>
    </xf>
    <xf numFmtId="0" fontId="26" fillId="4" borderId="10" xfId="1" applyFont="1" applyFill="1" applyBorder="1" applyAlignment="1" applyProtection="1">
      <alignment horizontal="left" vertical="top" wrapText="1"/>
      <protection hidden="1"/>
    </xf>
    <xf numFmtId="0" fontId="26" fillId="4" borderId="10" xfId="1" applyFont="1" applyFill="1" applyBorder="1" applyAlignment="1" applyProtection="1">
      <alignment horizontal="left"/>
      <protection hidden="1"/>
    </xf>
    <xf numFmtId="0" fontId="16" fillId="4" borderId="0" xfId="0" applyFont="1" applyFill="1" applyBorder="1" applyAlignment="1" applyProtection="1">
      <protection hidden="1"/>
    </xf>
    <xf numFmtId="0" fontId="26" fillId="4" borderId="31" xfId="1" applyFont="1" applyFill="1" applyBorder="1" applyAlignment="1" applyProtection="1">
      <alignment horizontal="left" vertical="top" wrapText="1"/>
      <protection hidden="1"/>
    </xf>
    <xf numFmtId="0" fontId="26" fillId="4" borderId="31" xfId="1" applyFont="1" applyFill="1" applyBorder="1" applyAlignment="1" applyProtection="1">
      <alignment horizontal="left"/>
      <protection hidden="1"/>
    </xf>
    <xf numFmtId="0" fontId="26" fillId="4" borderId="5" xfId="1" applyFont="1" applyFill="1" applyBorder="1" applyAlignment="1" applyProtection="1">
      <alignment horizontal="left"/>
      <protection hidden="1"/>
    </xf>
    <xf numFmtId="0" fontId="26" fillId="4" borderId="23" xfId="1" applyFont="1" applyFill="1" applyBorder="1" applyAlignment="1" applyProtection="1">
      <alignment wrapText="1"/>
      <protection hidden="1"/>
    </xf>
    <xf numFmtId="0" fontId="26" fillId="4" borderId="0" xfId="1" applyFont="1" applyFill="1" applyBorder="1" applyAlignment="1" applyProtection="1">
      <protection hidden="1"/>
    </xf>
    <xf numFmtId="0" fontId="26" fillId="4" borderId="23" xfId="1" applyFont="1" applyFill="1" applyBorder="1" applyAlignment="1" applyProtection="1">
      <alignment horizontal="left" wrapText="1" indent="1"/>
      <protection hidden="1"/>
    </xf>
    <xf numFmtId="0" fontId="26" fillId="4" borderId="0" xfId="1" applyFont="1" applyFill="1" applyBorder="1" applyAlignment="1" applyProtection="1">
      <alignment horizontal="left" indent="1"/>
      <protection hidden="1"/>
    </xf>
    <xf numFmtId="0" fontId="19" fillId="4" borderId="23" xfId="1" applyFont="1" applyFill="1" applyBorder="1" applyAlignment="1" applyProtection="1">
      <alignment wrapText="1"/>
      <protection hidden="1"/>
    </xf>
    <xf numFmtId="0" fontId="19" fillId="4" borderId="0" xfId="1" applyFont="1" applyFill="1" applyBorder="1" applyAlignment="1" applyProtection="1">
      <alignment wrapText="1"/>
      <protection hidden="1"/>
    </xf>
    <xf numFmtId="0" fontId="19" fillId="4" borderId="0" xfId="1" applyFont="1" applyFill="1" applyBorder="1" applyAlignment="1" applyProtection="1">
      <protection hidden="1"/>
    </xf>
    <xf numFmtId="0" fontId="19" fillId="4" borderId="9" xfId="1" applyFont="1" applyFill="1" applyBorder="1" applyAlignment="1" applyProtection="1">
      <alignment horizontal="center" vertical="top"/>
      <protection hidden="1"/>
    </xf>
    <xf numFmtId="0" fontId="26" fillId="4" borderId="9" xfId="1" applyFont="1" applyFill="1" applyBorder="1" applyAlignment="1" applyProtection="1">
      <protection hidden="1"/>
    </xf>
    <xf numFmtId="0" fontId="26" fillId="4" borderId="23" xfId="1" applyFont="1" applyFill="1" applyBorder="1" applyAlignment="1" applyProtection="1">
      <alignment horizontal="left" wrapText="1"/>
      <protection hidden="1"/>
    </xf>
    <xf numFmtId="0" fontId="26" fillId="4" borderId="0" xfId="1" applyFont="1" applyFill="1" applyBorder="1" applyAlignment="1" applyProtection="1">
      <alignment horizontal="left" wrapText="1"/>
      <protection hidden="1"/>
    </xf>
    <xf numFmtId="0" fontId="26" fillId="4" borderId="0" xfId="1" applyFont="1" applyFill="1" applyBorder="1" applyAlignment="1" applyProtection="1">
      <alignment horizontal="left" wrapText="1" indent="1"/>
      <protection hidden="1"/>
    </xf>
    <xf numFmtId="0" fontId="19" fillId="4" borderId="9" xfId="1" applyFont="1" applyFill="1" applyBorder="1" applyAlignment="1" applyProtection="1">
      <alignment horizontal="center" vertical="top" wrapText="1"/>
      <protection hidden="1"/>
    </xf>
    <xf numFmtId="0" fontId="26" fillId="4" borderId="23" xfId="0" applyFont="1" applyFill="1" applyBorder="1" applyAlignment="1" applyProtection="1">
      <alignment wrapText="1"/>
      <protection hidden="1"/>
    </xf>
    <xf numFmtId="0" fontId="5" fillId="4" borderId="9" xfId="0" applyFont="1" applyFill="1" applyBorder="1" applyAlignment="1" applyProtection="1">
      <alignment horizontal="left"/>
      <protection hidden="1"/>
    </xf>
    <xf numFmtId="0" fontId="26" fillId="4" borderId="0" xfId="0" applyFont="1" applyFill="1" applyBorder="1" applyAlignment="1" applyProtection="1">
      <alignment horizontal="left"/>
      <protection hidden="1"/>
    </xf>
    <xf numFmtId="0" fontId="26" fillId="4" borderId="0" xfId="0" applyFont="1" applyFill="1" applyBorder="1" applyAlignment="1" applyProtection="1">
      <alignment horizontal="left" wrapText="1"/>
      <protection hidden="1"/>
    </xf>
    <xf numFmtId="0" fontId="26" fillId="4" borderId="31" xfId="0" applyFont="1" applyFill="1" applyBorder="1" applyAlignment="1" applyProtection="1">
      <alignment horizontal="left"/>
      <protection hidden="1"/>
    </xf>
    <xf numFmtId="0" fontId="5" fillId="4" borderId="31" xfId="0" applyFont="1" applyFill="1" applyBorder="1" applyAlignment="1" applyProtection="1">
      <alignment horizontal="left"/>
      <protection hidden="1"/>
    </xf>
    <xf numFmtId="0" fontId="26" fillId="4" borderId="5" xfId="0" applyFont="1" applyFill="1" applyBorder="1" applyAlignment="1" applyProtection="1">
      <alignment horizontal="left" vertical="top" wrapText="1"/>
      <protection hidden="1"/>
    </xf>
    <xf numFmtId="0" fontId="5" fillId="4" borderId="5" xfId="0" applyFont="1" applyFill="1" applyBorder="1" applyAlignment="1" applyProtection="1">
      <alignment horizontal="left"/>
      <protection hidden="1"/>
    </xf>
    <xf numFmtId="0" fontId="5" fillId="4" borderId="0" xfId="0" applyFont="1" applyFill="1" applyBorder="1" applyAlignment="1" applyProtection="1">
      <alignment horizontal="left"/>
      <protection hidden="1"/>
    </xf>
    <xf numFmtId="0" fontId="26" fillId="4" borderId="30" xfId="1" applyNumberFormat="1" applyFont="1" applyFill="1" applyBorder="1" applyAlignment="1" applyProtection="1">
      <alignment horizontal="center"/>
      <protection hidden="1"/>
    </xf>
    <xf numFmtId="0" fontId="26" fillId="4" borderId="9" xfId="0" applyFont="1" applyFill="1" applyBorder="1" applyAlignment="1" applyProtection="1">
      <alignment horizontal="left" wrapText="1"/>
      <protection hidden="1"/>
    </xf>
    <xf numFmtId="0" fontId="26" fillId="4" borderId="1" xfId="0" applyFont="1" applyFill="1" applyBorder="1" applyAlignment="1" applyProtection="1">
      <alignment horizontal="left"/>
      <protection hidden="1"/>
    </xf>
    <xf numFmtId="0" fontId="16" fillId="4" borderId="35" xfId="0" applyFont="1" applyFill="1" applyBorder="1" applyProtection="1">
      <protection hidden="1"/>
    </xf>
    <xf numFmtId="0" fontId="16" fillId="4" borderId="46" xfId="0" applyFont="1" applyFill="1" applyBorder="1" applyAlignment="1" applyProtection="1">
      <alignment horizontal="center"/>
      <protection hidden="1"/>
    </xf>
    <xf numFmtId="0" fontId="16" fillId="4" borderId="35" xfId="0" applyFont="1" applyFill="1" applyBorder="1" applyAlignment="1" applyProtection="1">
      <alignment horizontal="center"/>
      <protection hidden="1"/>
    </xf>
    <xf numFmtId="0" fontId="33" fillId="4" borderId="0" xfId="1" applyFont="1" applyFill="1" applyBorder="1" applyAlignment="1" applyProtection="1">
      <alignment horizontal="left"/>
      <protection hidden="1"/>
    </xf>
    <xf numFmtId="0" fontId="19" fillId="4" borderId="0" xfId="1" applyFont="1" applyFill="1" applyBorder="1" applyAlignment="1" applyProtection="1">
      <alignment horizontal="left"/>
      <protection hidden="1"/>
    </xf>
    <xf numFmtId="0" fontId="16" fillId="5" borderId="0" xfId="0" applyFont="1" applyFill="1" applyBorder="1" applyAlignment="1" applyProtection="1">
      <alignment horizontal="left"/>
      <protection hidden="1"/>
    </xf>
    <xf numFmtId="0" fontId="26" fillId="4" borderId="0" xfId="0" applyFont="1" applyFill="1" applyBorder="1" applyAlignment="1" applyProtection="1">
      <alignment wrapText="1"/>
      <protection hidden="1"/>
    </xf>
    <xf numFmtId="0" fontId="19" fillId="4" borderId="0" xfId="0" applyFont="1" applyFill="1" applyBorder="1" applyAlignment="1" applyProtection="1">
      <alignment horizontal="center"/>
      <protection hidden="1"/>
    </xf>
    <xf numFmtId="0" fontId="19" fillId="4" borderId="0" xfId="0" applyFont="1" applyFill="1" applyBorder="1" applyAlignment="1" applyProtection="1">
      <alignment horizontal="center" wrapText="1"/>
      <protection hidden="1"/>
    </xf>
    <xf numFmtId="0" fontId="26" fillId="4" borderId="0" xfId="0" applyFont="1" applyFill="1" applyBorder="1" applyAlignment="1" applyProtection="1">
      <protection hidden="1"/>
    </xf>
    <xf numFmtId="0" fontId="1" fillId="4" borderId="21" xfId="0" applyFont="1" applyFill="1" applyBorder="1" applyAlignment="1" applyProtection="1">
      <alignment vertical="top" wrapText="1"/>
      <protection hidden="1"/>
    </xf>
  </cellXfs>
  <cellStyles count="2">
    <cellStyle name="Normal" xfId="0" builtinId="0"/>
    <cellStyle name="Normal 2" xfId="1"/>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47625</xdr:rowOff>
    </xdr:from>
    <xdr:to>
      <xdr:col>5</xdr:col>
      <xdr:colOff>257175</xdr:colOff>
      <xdr:row>9</xdr:row>
      <xdr:rowOff>1905</xdr:rowOff>
    </xdr:to>
    <xdr:pic>
      <xdr:nvPicPr>
        <xdr:cNvPr id="2" name="Picture 1" descr="500px-Florida_state_seal_svg.bmp"/>
        <xdr:cNvPicPr/>
      </xdr:nvPicPr>
      <xdr:blipFill>
        <a:blip xmlns:r="http://schemas.openxmlformats.org/officeDocument/2006/relationships" r:embed="rId1" cstate="print"/>
        <a:stretch>
          <a:fillRect/>
        </a:stretch>
      </xdr:blipFill>
      <xdr:spPr>
        <a:xfrm>
          <a:off x="2266950" y="542925"/>
          <a:ext cx="1038225" cy="954405"/>
        </a:xfrm>
        <a:prstGeom prst="rect">
          <a:avLst/>
        </a:prstGeom>
      </xdr:spPr>
    </xdr:pic>
    <xdr:clientData/>
  </xdr:twoCellAnchor>
  <xdr:twoCellAnchor editAs="oneCell">
    <xdr:from>
      <xdr:col>5</xdr:col>
      <xdr:colOff>552450</xdr:colOff>
      <xdr:row>3</xdr:row>
      <xdr:rowOff>104775</xdr:rowOff>
    </xdr:from>
    <xdr:to>
      <xdr:col>8</xdr:col>
      <xdr:colOff>276225</xdr:colOff>
      <xdr:row>9</xdr:row>
      <xdr:rowOff>59055</xdr:rowOff>
    </xdr:to>
    <xdr:pic>
      <xdr:nvPicPr>
        <xdr:cNvPr id="3" name="Picture 2" descr="http://www.garner-es.com/katrina/sert%20seal.jpg"/>
        <xdr:cNvPicPr/>
      </xdr:nvPicPr>
      <xdr:blipFill>
        <a:blip xmlns:r="http://schemas.openxmlformats.org/officeDocument/2006/relationships" r:embed="rId2" cstate="print"/>
        <a:srcRect/>
        <a:stretch>
          <a:fillRect/>
        </a:stretch>
      </xdr:blipFill>
      <xdr:spPr bwMode="auto">
        <a:xfrm>
          <a:off x="3600450" y="600075"/>
          <a:ext cx="1552575" cy="9544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election activeCell="G15" sqref="F15:G17"/>
    </sheetView>
  </sheetViews>
  <sheetFormatPr defaultColWidth="9.109375" defaultRowHeight="12.9" x14ac:dyDescent="0.5"/>
  <cols>
    <col min="1" max="16384" width="9.109375" style="232"/>
  </cols>
  <sheetData>
    <row r="1" spans="2:11" ht="13.2" thickBot="1" x14ac:dyDescent="0.55000000000000004"/>
    <row r="2" spans="2:11" x14ac:dyDescent="0.5">
      <c r="B2" s="238"/>
      <c r="C2" s="239"/>
      <c r="D2" s="239"/>
      <c r="E2" s="239"/>
      <c r="F2" s="239"/>
      <c r="G2" s="239"/>
      <c r="H2" s="239"/>
      <c r="I2" s="239"/>
      <c r="J2" s="239"/>
      <c r="K2" s="240"/>
    </row>
    <row r="3" spans="2:11" x14ac:dyDescent="0.5">
      <c r="B3" s="4"/>
      <c r="C3" s="2"/>
      <c r="D3" s="2"/>
      <c r="E3" s="2"/>
      <c r="F3" s="2"/>
      <c r="G3" s="2"/>
      <c r="H3" s="2"/>
      <c r="I3" s="2"/>
      <c r="J3" s="2"/>
      <c r="K3" s="5"/>
    </row>
    <row r="4" spans="2:11" x14ac:dyDescent="0.5">
      <c r="B4" s="4"/>
      <c r="C4" s="2"/>
      <c r="D4" s="2"/>
      <c r="E4" s="2"/>
      <c r="F4" s="2"/>
      <c r="G4" s="2"/>
      <c r="H4" s="2"/>
      <c r="I4" s="2"/>
      <c r="J4" s="2"/>
      <c r="K4" s="5"/>
    </row>
    <row r="5" spans="2:11" x14ac:dyDescent="0.5">
      <c r="B5" s="4"/>
      <c r="C5" s="2"/>
      <c r="D5" s="2"/>
      <c r="E5" s="2"/>
      <c r="F5" s="2"/>
      <c r="G5" s="2"/>
      <c r="H5" s="2"/>
      <c r="I5" s="2"/>
      <c r="J5" s="2"/>
      <c r="K5" s="5"/>
    </row>
    <row r="6" spans="2:11" x14ac:dyDescent="0.5">
      <c r="B6" s="4"/>
      <c r="C6" s="2"/>
      <c r="D6" s="2"/>
      <c r="E6" s="2"/>
      <c r="F6" s="2"/>
      <c r="G6" s="2"/>
      <c r="H6" s="2"/>
      <c r="I6" s="2"/>
      <c r="J6" s="2"/>
      <c r="K6" s="5"/>
    </row>
    <row r="7" spans="2:11" x14ac:dyDescent="0.5">
      <c r="B7" s="4"/>
      <c r="C7" s="2"/>
      <c r="D7" s="2"/>
      <c r="E7" s="2"/>
      <c r="F7" s="2"/>
      <c r="G7" s="2"/>
      <c r="H7" s="2"/>
      <c r="I7" s="2"/>
      <c r="J7" s="2"/>
      <c r="K7" s="5"/>
    </row>
    <row r="8" spans="2:11" x14ac:dyDescent="0.5">
      <c r="B8" s="4"/>
      <c r="C8" s="2"/>
      <c r="D8" s="2"/>
      <c r="E8" s="2"/>
      <c r="F8" s="2"/>
      <c r="G8" s="2"/>
      <c r="H8" s="2"/>
      <c r="I8" s="2"/>
      <c r="J8" s="2"/>
      <c r="K8" s="5"/>
    </row>
    <row r="9" spans="2:11" ht="14.4" x14ac:dyDescent="0.55000000000000004">
      <c r="B9" s="4"/>
      <c r="C9" s="233"/>
      <c r="D9" s="233"/>
      <c r="E9" s="233"/>
      <c r="F9" s="233"/>
      <c r="G9" s="233"/>
      <c r="H9" s="233"/>
      <c r="I9" s="233"/>
      <c r="J9" s="233"/>
      <c r="K9" s="234"/>
    </row>
    <row r="10" spans="2:11" x14ac:dyDescent="0.5">
      <c r="B10" s="4"/>
      <c r="C10" s="2"/>
      <c r="D10" s="2"/>
      <c r="E10" s="2"/>
      <c r="F10" s="2"/>
      <c r="G10" s="2"/>
      <c r="H10" s="2"/>
      <c r="I10" s="2"/>
      <c r="J10" s="2"/>
      <c r="K10" s="5"/>
    </row>
    <row r="11" spans="2:11" x14ac:dyDescent="0.5">
      <c r="B11" s="4"/>
      <c r="C11" s="2"/>
      <c r="D11" s="2"/>
      <c r="E11" s="2"/>
      <c r="F11" s="2"/>
      <c r="G11" s="2"/>
      <c r="H11" s="2"/>
      <c r="I11" s="2"/>
      <c r="J11" s="2"/>
      <c r="K11" s="5"/>
    </row>
    <row r="12" spans="2:11" ht="16.8" x14ac:dyDescent="0.65">
      <c r="B12" s="4"/>
      <c r="C12" s="318" t="s">
        <v>339</v>
      </c>
      <c r="D12" s="318"/>
      <c r="E12" s="318"/>
      <c r="F12" s="318"/>
      <c r="G12" s="318"/>
      <c r="H12" s="318"/>
      <c r="I12" s="318"/>
      <c r="J12" s="318"/>
      <c r="K12" s="5"/>
    </row>
    <row r="13" spans="2:11" ht="16.8" x14ac:dyDescent="0.65">
      <c r="B13" s="4"/>
      <c r="C13" s="318" t="s">
        <v>340</v>
      </c>
      <c r="D13" s="318"/>
      <c r="E13" s="318"/>
      <c r="F13" s="318"/>
      <c r="G13" s="318"/>
      <c r="H13" s="318"/>
      <c r="I13" s="318"/>
      <c r="J13" s="318"/>
      <c r="K13" s="5"/>
    </row>
    <row r="14" spans="2:11" x14ac:dyDescent="0.5">
      <c r="B14" s="241"/>
      <c r="C14" s="242"/>
      <c r="D14" s="242"/>
      <c r="E14" s="242"/>
      <c r="F14" s="242"/>
      <c r="G14" s="242"/>
      <c r="H14" s="242"/>
      <c r="I14" s="242"/>
      <c r="J14" s="242"/>
      <c r="K14" s="245"/>
    </row>
    <row r="15" spans="2:11" ht="14.4" x14ac:dyDescent="0.55000000000000004">
      <c r="B15" s="241"/>
      <c r="C15" s="12"/>
      <c r="D15" s="231"/>
      <c r="E15" s="235"/>
      <c r="F15" s="235"/>
      <c r="G15" s="235"/>
      <c r="H15" s="235"/>
      <c r="I15" s="235"/>
      <c r="J15" s="242"/>
      <c r="K15" s="245"/>
    </row>
    <row r="16" spans="2:11" ht="14.7" thickBot="1" x14ac:dyDescent="0.6">
      <c r="B16" s="241"/>
      <c r="C16" s="237"/>
      <c r="D16" s="230" t="s">
        <v>334</v>
      </c>
      <c r="E16" s="231"/>
      <c r="F16" s="231"/>
      <c r="G16" s="231"/>
      <c r="H16" s="231"/>
      <c r="I16" s="231"/>
      <c r="J16" s="242"/>
      <c r="K16" s="245"/>
    </row>
    <row r="17" spans="2:11" ht="14.7" thickBot="1" x14ac:dyDescent="0.6">
      <c r="B17" s="241"/>
      <c r="C17" s="237"/>
      <c r="D17" s="247"/>
      <c r="E17" s="231" t="s">
        <v>335</v>
      </c>
      <c r="F17" s="231"/>
      <c r="G17" s="231"/>
      <c r="H17" s="231"/>
      <c r="I17" s="231"/>
      <c r="J17" s="242"/>
      <c r="K17" s="245"/>
    </row>
    <row r="18" spans="2:11" ht="14.7" thickBot="1" x14ac:dyDescent="0.6">
      <c r="B18" s="241"/>
      <c r="C18" s="235"/>
      <c r="D18" s="248"/>
      <c r="E18" s="231" t="s">
        <v>336</v>
      </c>
      <c r="F18" s="231"/>
      <c r="G18" s="231"/>
      <c r="H18" s="231"/>
      <c r="I18" s="231"/>
      <c r="J18" s="242"/>
      <c r="K18" s="245"/>
    </row>
    <row r="19" spans="2:11" ht="14.7" thickBot="1" x14ac:dyDescent="0.6">
      <c r="B19" s="241"/>
      <c r="C19" s="235"/>
      <c r="D19" s="249"/>
      <c r="E19" s="231" t="s">
        <v>337</v>
      </c>
      <c r="F19" s="231"/>
      <c r="G19" s="231"/>
      <c r="H19" s="231"/>
      <c r="I19" s="231"/>
      <c r="J19" s="242"/>
      <c r="K19" s="245"/>
    </row>
    <row r="20" spans="2:11" ht="14.7" thickBot="1" x14ac:dyDescent="0.6">
      <c r="B20" s="241"/>
      <c r="C20" s="235"/>
      <c r="D20" s="250"/>
      <c r="E20" s="231" t="s">
        <v>338</v>
      </c>
      <c r="F20" s="231"/>
      <c r="G20" s="231"/>
      <c r="H20" s="231"/>
      <c r="I20" s="231"/>
      <c r="J20" s="242"/>
      <c r="K20" s="245"/>
    </row>
    <row r="21" spans="2:11" ht="14.4" x14ac:dyDescent="0.55000000000000004">
      <c r="B21" s="241"/>
      <c r="C21" s="235"/>
      <c r="D21" s="3"/>
      <c r="E21" s="3"/>
      <c r="F21" s="236"/>
      <c r="G21" s="236"/>
      <c r="H21" s="236"/>
      <c r="I21" s="231"/>
      <c r="J21" s="242"/>
      <c r="K21" s="245"/>
    </row>
    <row r="22" spans="2:11" x14ac:dyDescent="0.5">
      <c r="B22" s="241"/>
      <c r="C22" s="242"/>
      <c r="D22" s="242"/>
      <c r="E22" s="242"/>
      <c r="F22" s="242"/>
      <c r="G22" s="242"/>
      <c r="H22" s="242"/>
      <c r="I22" s="242"/>
      <c r="J22" s="242"/>
      <c r="K22" s="245"/>
    </row>
    <row r="23" spans="2:11" x14ac:dyDescent="0.5">
      <c r="B23" s="241"/>
      <c r="C23" s="242"/>
      <c r="D23" s="242"/>
      <c r="E23" s="242"/>
      <c r="F23" s="242"/>
      <c r="G23" s="242"/>
      <c r="H23" s="242"/>
      <c r="I23" s="242"/>
      <c r="J23" s="242"/>
      <c r="K23" s="245"/>
    </row>
    <row r="24" spans="2:11" x14ac:dyDescent="0.5">
      <c r="B24" s="241"/>
      <c r="C24" s="242"/>
      <c r="D24" s="242"/>
      <c r="E24" s="242"/>
      <c r="F24" s="242"/>
      <c r="G24" s="242"/>
      <c r="H24" s="242"/>
      <c r="I24" s="242"/>
      <c r="J24" s="242"/>
      <c r="K24" s="245"/>
    </row>
    <row r="25" spans="2:11" ht="13.2" thickBot="1" x14ac:dyDescent="0.55000000000000004">
      <c r="B25" s="243"/>
      <c r="C25" s="244"/>
      <c r="D25" s="244"/>
      <c r="E25" s="244"/>
      <c r="F25" s="244"/>
      <c r="G25" s="244"/>
      <c r="H25" s="244"/>
      <c r="I25" s="244"/>
      <c r="J25" s="244"/>
      <c r="K25" s="246"/>
    </row>
  </sheetData>
  <sheetProtection sheet="1" objects="1" scenarios="1" selectLockedCells="1"/>
  <customSheetViews>
    <customSheetView guid="{9C11CAE8-7BB5-41E3-AC0D-0F90CF4D2898}">
      <selection activeCell="H13" sqref="H13"/>
      <pageMargins left="0.7" right="0.7" top="0.75" bottom="0.75" header="0.3" footer="0.3"/>
    </customSheetView>
    <customSheetView guid="{F3851733-650F-480B-8A85-B47835D242E9}">
      <selection activeCell="C5" sqref="C5"/>
      <pageMargins left="0.7" right="0.7" top="0.75" bottom="0.75" header="0.3" footer="0.3"/>
    </customSheetView>
  </customSheetViews>
  <mergeCells count="2">
    <mergeCell ref="C13:J13"/>
    <mergeCell ref="C12:J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zoomScale="85" zoomScaleNormal="85" workbookViewId="0">
      <selection activeCell="E28" sqref="E28"/>
    </sheetView>
  </sheetViews>
  <sheetFormatPr defaultColWidth="8.77734375" defaultRowHeight="12.9" x14ac:dyDescent="0.5"/>
  <cols>
    <col min="1" max="1" width="3.77734375" style="14" customWidth="1"/>
    <col min="2" max="2" width="4.21875" style="14" customWidth="1"/>
    <col min="3" max="3" width="18.77734375" style="14" customWidth="1"/>
    <col min="4" max="4" width="19" style="14" customWidth="1"/>
    <col min="5" max="5" width="9.21875" style="14" customWidth="1"/>
    <col min="6" max="6" width="12.6640625" style="14" customWidth="1"/>
    <col min="7" max="7" width="10.5546875" style="14" customWidth="1"/>
    <col min="8" max="8" width="14.5546875" style="14" customWidth="1"/>
    <col min="9" max="9" width="10.6640625" style="14" customWidth="1"/>
    <col min="10" max="16384" width="8.77734375" style="14"/>
  </cols>
  <sheetData>
    <row r="1" spans="2:9" ht="13.95" customHeight="1" x14ac:dyDescent="0.6">
      <c r="B1" s="322"/>
      <c r="C1" s="322"/>
      <c r="D1" s="13"/>
      <c r="E1" s="13"/>
      <c r="F1" s="13"/>
      <c r="G1" s="13"/>
      <c r="H1" s="13"/>
      <c r="I1" s="13"/>
    </row>
    <row r="2" spans="2:9" ht="14.55" customHeight="1" thickBot="1" x14ac:dyDescent="0.75">
      <c r="B2" s="343" t="s">
        <v>280</v>
      </c>
      <c r="C2" s="343"/>
      <c r="D2" s="343"/>
      <c r="E2" s="343"/>
      <c r="F2" s="343"/>
      <c r="G2" s="343"/>
      <c r="H2" s="343"/>
      <c r="I2" s="343"/>
    </row>
    <row r="3" spans="2:9" ht="12.75" customHeight="1" thickBot="1" x14ac:dyDescent="0.65">
      <c r="B3" s="13"/>
      <c r="C3" s="15"/>
      <c r="D3" s="13"/>
      <c r="E3" s="13"/>
      <c r="F3" s="13"/>
      <c r="G3" s="13"/>
      <c r="H3" s="13"/>
      <c r="I3" s="13"/>
    </row>
    <row r="4" spans="2:9" ht="100.5" customHeight="1" thickBot="1" x14ac:dyDescent="0.55000000000000004">
      <c r="B4" s="319" t="s">
        <v>289</v>
      </c>
      <c r="C4" s="320"/>
      <c r="D4" s="320"/>
      <c r="E4" s="320"/>
      <c r="F4" s="320"/>
      <c r="G4" s="320"/>
      <c r="H4" s="320"/>
      <c r="I4" s="321"/>
    </row>
    <row r="5" spans="2:9" ht="13.2" thickBot="1" x14ac:dyDescent="0.55000000000000004"/>
    <row r="6" spans="2:9" ht="25.5" customHeight="1" thickBot="1" x14ac:dyDescent="0.55000000000000004">
      <c r="B6" s="323" t="s">
        <v>279</v>
      </c>
      <c r="C6" s="324"/>
      <c r="D6" s="324"/>
      <c r="E6" s="324"/>
      <c r="F6" s="324"/>
      <c r="G6" s="324"/>
      <c r="H6" s="324"/>
      <c r="I6" s="325"/>
    </row>
    <row r="7" spans="2:9" ht="15" customHeight="1" thickBot="1" x14ac:dyDescent="0.6">
      <c r="B7" s="340" t="s">
        <v>282</v>
      </c>
      <c r="C7" s="328" t="s">
        <v>290</v>
      </c>
      <c r="D7" s="328" t="s">
        <v>220</v>
      </c>
      <c r="E7" s="333" t="s">
        <v>281</v>
      </c>
      <c r="F7" s="334"/>
      <c r="G7" s="334"/>
      <c r="H7" s="334"/>
      <c r="I7" s="335"/>
    </row>
    <row r="8" spans="2:9" s="16" customFormat="1" ht="25.5" customHeight="1" x14ac:dyDescent="0.4">
      <c r="B8" s="341"/>
      <c r="C8" s="329"/>
      <c r="D8" s="329"/>
      <c r="E8" s="331" t="s">
        <v>283</v>
      </c>
      <c r="F8" s="336" t="s">
        <v>285</v>
      </c>
      <c r="G8" s="338" t="s">
        <v>286</v>
      </c>
      <c r="H8" s="338" t="s">
        <v>287</v>
      </c>
      <c r="I8" s="326" t="s">
        <v>284</v>
      </c>
    </row>
    <row r="9" spans="2:9" s="16" customFormat="1" ht="54.75" customHeight="1" thickBot="1" x14ac:dyDescent="0.45">
      <c r="B9" s="342"/>
      <c r="C9" s="330"/>
      <c r="D9" s="330"/>
      <c r="E9" s="332"/>
      <c r="F9" s="337"/>
      <c r="G9" s="339"/>
      <c r="H9" s="339"/>
      <c r="I9" s="327"/>
    </row>
    <row r="10" spans="2:9" s="16" customFormat="1" ht="25.5" customHeight="1" x14ac:dyDescent="0.4">
      <c r="B10" s="227">
        <v>1</v>
      </c>
      <c r="C10" s="17"/>
      <c r="D10" s="17"/>
      <c r="E10" s="18"/>
      <c r="F10" s="17"/>
      <c r="G10" s="17"/>
      <c r="H10" s="17"/>
      <c r="I10" s="19"/>
    </row>
    <row r="11" spans="2:9" s="16" customFormat="1" ht="25.5" customHeight="1" x14ac:dyDescent="0.4">
      <c r="B11" s="228">
        <v>2</v>
      </c>
      <c r="C11" s="20"/>
      <c r="D11" s="20"/>
      <c r="E11" s="21"/>
      <c r="F11" s="20"/>
      <c r="G11" s="20"/>
      <c r="H11" s="20"/>
      <c r="I11" s="22"/>
    </row>
    <row r="12" spans="2:9" s="16" customFormat="1" ht="25.5" customHeight="1" x14ac:dyDescent="0.4">
      <c r="B12" s="228">
        <v>3</v>
      </c>
      <c r="C12" s="20"/>
      <c r="D12" s="20"/>
      <c r="E12" s="21"/>
      <c r="F12" s="20"/>
      <c r="G12" s="20"/>
      <c r="H12" s="20"/>
      <c r="I12" s="22"/>
    </row>
    <row r="13" spans="2:9" s="16" customFormat="1" ht="25.5" customHeight="1" x14ac:dyDescent="0.4">
      <c r="B13" s="228">
        <v>4</v>
      </c>
      <c r="C13" s="20"/>
      <c r="D13" s="20"/>
      <c r="E13" s="21"/>
      <c r="F13" s="20"/>
      <c r="G13" s="20"/>
      <c r="H13" s="20"/>
      <c r="I13" s="22"/>
    </row>
    <row r="14" spans="2:9" s="16" customFormat="1" ht="25.5" customHeight="1" x14ac:dyDescent="0.4">
      <c r="B14" s="228">
        <v>5</v>
      </c>
      <c r="C14" s="20"/>
      <c r="D14" s="20"/>
      <c r="E14" s="21"/>
      <c r="F14" s="20"/>
      <c r="G14" s="20"/>
      <c r="H14" s="20"/>
      <c r="I14" s="22"/>
    </row>
    <row r="15" spans="2:9" s="16" customFormat="1" ht="25.5" customHeight="1" x14ac:dyDescent="0.4">
      <c r="B15" s="228">
        <v>6</v>
      </c>
      <c r="C15" s="20"/>
      <c r="D15" s="20"/>
      <c r="E15" s="21"/>
      <c r="F15" s="20"/>
      <c r="G15" s="20"/>
      <c r="H15" s="20"/>
      <c r="I15" s="22"/>
    </row>
    <row r="16" spans="2:9" s="16" customFormat="1" ht="25.5" customHeight="1" x14ac:dyDescent="0.4">
      <c r="B16" s="228">
        <v>7</v>
      </c>
      <c r="C16" s="20"/>
      <c r="D16" s="20"/>
      <c r="E16" s="21"/>
      <c r="F16" s="20"/>
      <c r="G16" s="20"/>
      <c r="H16" s="20"/>
      <c r="I16" s="22"/>
    </row>
    <row r="17" spans="2:9" s="16" customFormat="1" ht="25.5" customHeight="1" x14ac:dyDescent="0.4">
      <c r="B17" s="228">
        <v>8</v>
      </c>
      <c r="C17" s="20"/>
      <c r="D17" s="20"/>
      <c r="E17" s="21"/>
      <c r="F17" s="20"/>
      <c r="G17" s="20"/>
      <c r="H17" s="20"/>
      <c r="I17" s="22"/>
    </row>
    <row r="18" spans="2:9" s="16" customFormat="1" ht="25.5" customHeight="1" x14ac:dyDescent="0.4">
      <c r="B18" s="228">
        <v>9</v>
      </c>
      <c r="C18" s="20"/>
      <c r="D18" s="20"/>
      <c r="E18" s="21"/>
      <c r="F18" s="20"/>
      <c r="G18" s="20"/>
      <c r="H18" s="20"/>
      <c r="I18" s="22"/>
    </row>
    <row r="19" spans="2:9" s="16" customFormat="1" ht="25.5" customHeight="1" x14ac:dyDescent="0.4">
      <c r="B19" s="228">
        <v>10</v>
      </c>
      <c r="C19" s="20"/>
      <c r="D19" s="20"/>
      <c r="E19" s="21"/>
      <c r="F19" s="20"/>
      <c r="G19" s="20"/>
      <c r="H19" s="20"/>
      <c r="I19" s="22"/>
    </row>
    <row r="20" spans="2:9" s="16" customFormat="1" ht="25.5" customHeight="1" x14ac:dyDescent="0.4">
      <c r="B20" s="228">
        <v>11</v>
      </c>
      <c r="C20" s="20"/>
      <c r="D20" s="20"/>
      <c r="E20" s="21"/>
      <c r="F20" s="20"/>
      <c r="G20" s="20"/>
      <c r="H20" s="20"/>
      <c r="I20" s="22"/>
    </row>
    <row r="21" spans="2:9" s="16" customFormat="1" ht="25.5" customHeight="1" x14ac:dyDescent="0.4">
      <c r="B21" s="228">
        <v>12</v>
      </c>
      <c r="C21" s="20"/>
      <c r="D21" s="20"/>
      <c r="E21" s="21"/>
      <c r="F21" s="20"/>
      <c r="G21" s="20"/>
      <c r="H21" s="20"/>
      <c r="I21" s="22"/>
    </row>
    <row r="22" spans="2:9" s="16" customFormat="1" ht="25.5" customHeight="1" x14ac:dyDescent="0.4">
      <c r="B22" s="227">
        <v>13</v>
      </c>
      <c r="C22" s="17"/>
      <c r="D22" s="17"/>
      <c r="E22" s="23"/>
      <c r="F22" s="17"/>
      <c r="G22" s="17"/>
      <c r="H22" s="17"/>
      <c r="I22" s="19"/>
    </row>
    <row r="23" spans="2:9" s="16" customFormat="1" ht="25.5" customHeight="1" x14ac:dyDescent="0.4">
      <c r="B23" s="228">
        <v>14</v>
      </c>
      <c r="C23" s="20"/>
      <c r="D23" s="20"/>
      <c r="E23" s="24"/>
      <c r="F23" s="20"/>
      <c r="G23" s="20"/>
      <c r="H23" s="20"/>
      <c r="I23" s="22"/>
    </row>
    <row r="24" spans="2:9" s="16" customFormat="1" ht="25.5" customHeight="1" x14ac:dyDescent="0.4">
      <c r="B24" s="228">
        <v>15</v>
      </c>
      <c r="C24" s="20"/>
      <c r="D24" s="20"/>
      <c r="E24" s="24"/>
      <c r="F24" s="20"/>
      <c r="G24" s="20"/>
      <c r="H24" s="20"/>
      <c r="I24" s="22"/>
    </row>
    <row r="25" spans="2:9" s="16" customFormat="1" ht="25.5" customHeight="1" x14ac:dyDescent="0.4">
      <c r="B25" s="228">
        <v>16</v>
      </c>
      <c r="C25" s="20"/>
      <c r="D25" s="20"/>
      <c r="E25" s="24"/>
      <c r="F25" s="20"/>
      <c r="G25" s="20"/>
      <c r="H25" s="20"/>
      <c r="I25" s="22"/>
    </row>
    <row r="26" spans="2:9" s="16" customFormat="1" ht="25.5" customHeight="1" x14ac:dyDescent="0.4">
      <c r="B26" s="228">
        <v>17</v>
      </c>
      <c r="C26" s="20"/>
      <c r="D26" s="20"/>
      <c r="E26" s="24"/>
      <c r="F26" s="20"/>
      <c r="G26" s="20"/>
      <c r="H26" s="20"/>
      <c r="I26" s="22"/>
    </row>
    <row r="27" spans="2:9" s="16" customFormat="1" ht="25.5" customHeight="1" x14ac:dyDescent="0.4">
      <c r="B27" s="228">
        <v>18</v>
      </c>
      <c r="C27" s="20"/>
      <c r="D27" s="20"/>
      <c r="E27" s="24"/>
      <c r="F27" s="20"/>
      <c r="G27" s="20"/>
      <c r="H27" s="20"/>
      <c r="I27" s="22"/>
    </row>
    <row r="28" spans="2:9" s="16" customFormat="1" ht="25.5" customHeight="1" x14ac:dyDescent="0.4">
      <c r="B28" s="228">
        <v>19</v>
      </c>
      <c r="C28" s="20"/>
      <c r="D28" s="20"/>
      <c r="E28" s="24"/>
      <c r="F28" s="20"/>
      <c r="G28" s="20"/>
      <c r="H28" s="20"/>
      <c r="I28" s="22"/>
    </row>
    <row r="29" spans="2:9" s="16" customFormat="1" ht="25.5" customHeight="1" x14ac:dyDescent="0.4">
      <c r="B29" s="228">
        <v>20</v>
      </c>
      <c r="C29" s="20"/>
      <c r="D29" s="20"/>
      <c r="E29" s="24"/>
      <c r="F29" s="20"/>
      <c r="G29" s="20"/>
      <c r="H29" s="20"/>
      <c r="I29" s="22"/>
    </row>
    <row r="30" spans="2:9" s="16" customFormat="1" ht="25.5" customHeight="1" x14ac:dyDescent="0.4">
      <c r="B30" s="228">
        <v>21</v>
      </c>
      <c r="C30" s="20"/>
      <c r="D30" s="20"/>
      <c r="E30" s="24"/>
      <c r="F30" s="20"/>
      <c r="G30" s="20"/>
      <c r="H30" s="20"/>
      <c r="I30" s="22"/>
    </row>
    <row r="31" spans="2:9" s="16" customFormat="1" ht="25.5" customHeight="1" x14ac:dyDescent="0.4">
      <c r="B31" s="228">
        <v>22</v>
      </c>
      <c r="C31" s="20"/>
      <c r="D31" s="20"/>
      <c r="E31" s="24"/>
      <c r="F31" s="20"/>
      <c r="G31" s="20"/>
      <c r="H31" s="20"/>
      <c r="I31" s="22"/>
    </row>
    <row r="32" spans="2:9" s="16" customFormat="1" ht="25.5" customHeight="1" x14ac:dyDescent="0.4">
      <c r="B32" s="228">
        <v>23</v>
      </c>
      <c r="C32" s="20"/>
      <c r="D32" s="20"/>
      <c r="E32" s="24"/>
      <c r="F32" s="20"/>
      <c r="G32" s="20"/>
      <c r="H32" s="20"/>
      <c r="I32" s="22"/>
    </row>
    <row r="33" spans="2:9" ht="25.2" customHeight="1" x14ac:dyDescent="0.55000000000000004">
      <c r="B33" s="228">
        <v>24</v>
      </c>
      <c r="C33" s="25"/>
      <c r="D33" s="25"/>
      <c r="E33" s="26"/>
      <c r="F33" s="25"/>
      <c r="G33" s="25"/>
      <c r="H33" s="25"/>
      <c r="I33" s="27"/>
    </row>
    <row r="34" spans="2:9" ht="25.2" customHeight="1" thickBot="1" x14ac:dyDescent="0.6">
      <c r="B34" s="229">
        <v>25</v>
      </c>
      <c r="C34" s="28"/>
      <c r="D34" s="28"/>
      <c r="E34" s="29"/>
      <c r="F34" s="28"/>
      <c r="G34" s="28"/>
      <c r="H34" s="28"/>
      <c r="I34" s="30"/>
    </row>
  </sheetData>
  <sheetProtection sheet="1" objects="1" scenarios="1" selectLockedCells="1"/>
  <customSheetViews>
    <customSheetView guid="{9C11CAE8-7BB5-41E3-AC0D-0F90CF4D2898}">
      <selection activeCell="C1" sqref="C1:C2"/>
      <pageMargins left="0.75" right="0.75" top="1" bottom="1" header="0.5" footer="0.5"/>
      <pageSetup orientation="landscape" r:id="rId1"/>
      <headerFooter alignWithMargins="0"/>
    </customSheetView>
    <customSheetView guid="{F3851733-650F-480B-8A85-B47835D242E9}">
      <selection activeCell="C1" sqref="C1:C2"/>
      <pageMargins left="0.75" right="0.75" top="1" bottom="1" header="0.5" footer="0.5"/>
      <pageSetup orientation="landscape" r:id="rId2"/>
      <headerFooter alignWithMargins="0"/>
    </customSheetView>
  </customSheetViews>
  <mergeCells count="13">
    <mergeCell ref="B4:I4"/>
    <mergeCell ref="B1:C1"/>
    <mergeCell ref="B6:I6"/>
    <mergeCell ref="I8:I9"/>
    <mergeCell ref="C7:C9"/>
    <mergeCell ref="D7:D9"/>
    <mergeCell ref="E8:E9"/>
    <mergeCell ref="E7:I7"/>
    <mergeCell ref="F8:F9"/>
    <mergeCell ref="G8:G9"/>
    <mergeCell ref="H8:H9"/>
    <mergeCell ref="B7:B9"/>
    <mergeCell ref="B2:I2"/>
  </mergeCells>
  <pageMargins left="0.25" right="0.25" top="0.75" bottom="0.75" header="0.3" footer="0.3"/>
  <pageSetup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35"/>
  <sheetViews>
    <sheetView tabSelected="1" topLeftCell="A103" zoomScale="85" zoomScaleNormal="85" workbookViewId="0">
      <selection activeCell="D112" sqref="D112:J112"/>
    </sheetView>
  </sheetViews>
  <sheetFormatPr defaultColWidth="9.109375" defaultRowHeight="14.4" outlineLevelRow="1" x14ac:dyDescent="0.55000000000000004"/>
  <cols>
    <col min="1" max="1" width="4.109375" style="32" bestFit="1" customWidth="1"/>
    <col min="2" max="2" width="4.6640625" style="76" customWidth="1"/>
    <col min="3" max="3" width="3.77734375" style="32" customWidth="1"/>
    <col min="4" max="4" width="3.21875" style="32" customWidth="1"/>
    <col min="5" max="5" width="4.21875" style="32" customWidth="1"/>
    <col min="6" max="6" width="21" style="32" customWidth="1"/>
    <col min="7" max="7" width="9.6640625" style="32" customWidth="1"/>
    <col min="8" max="8" width="8.21875" style="32" customWidth="1"/>
    <col min="9" max="9" width="9.6640625" style="32" customWidth="1"/>
    <col min="10" max="10" width="15.109375" style="32" customWidth="1"/>
    <col min="11" max="11" width="28" style="32" bestFit="1" customWidth="1"/>
    <col min="12" max="13" width="8.77734375" style="73"/>
    <col min="14" max="16384" width="9.109375" style="32"/>
  </cols>
  <sheetData>
    <row r="2" spans="1:12" ht="18.600000000000001" thickBot="1" x14ac:dyDescent="0.75">
      <c r="B2" s="343" t="s">
        <v>344</v>
      </c>
      <c r="C2" s="343"/>
      <c r="D2" s="343"/>
      <c r="E2" s="343"/>
      <c r="F2" s="343"/>
      <c r="G2" s="343"/>
      <c r="H2" s="343"/>
      <c r="I2" s="343"/>
      <c r="J2" s="343"/>
      <c r="K2" s="343"/>
      <c r="L2" s="343"/>
    </row>
    <row r="3" spans="1:12" ht="14.7" thickBot="1" x14ac:dyDescent="0.6">
      <c r="B3" s="74"/>
      <c r="C3" s="75"/>
      <c r="D3" s="74"/>
      <c r="E3" s="74"/>
      <c r="F3" s="74"/>
      <c r="G3" s="74"/>
      <c r="H3" s="74"/>
      <c r="I3" s="74"/>
    </row>
    <row r="4" spans="1:12" ht="66.75" customHeight="1" thickBot="1" x14ac:dyDescent="0.6">
      <c r="B4" s="636" t="s">
        <v>342</v>
      </c>
      <c r="C4" s="637"/>
      <c r="D4" s="637"/>
      <c r="E4" s="637"/>
      <c r="F4" s="637"/>
      <c r="G4" s="637"/>
      <c r="H4" s="637"/>
      <c r="I4" s="637"/>
      <c r="J4" s="637"/>
      <c r="K4" s="637"/>
      <c r="L4" s="638"/>
    </row>
    <row r="5" spans="1:12" ht="14.7" thickBot="1" x14ac:dyDescent="0.6"/>
    <row r="6" spans="1:12" x14ac:dyDescent="0.55000000000000004">
      <c r="B6" s="497" t="s">
        <v>60</v>
      </c>
      <c r="C6" s="498"/>
      <c r="D6" s="498"/>
      <c r="E6" s="498"/>
      <c r="F6" s="498"/>
      <c r="G6" s="372" t="s">
        <v>61</v>
      </c>
      <c r="H6" s="373"/>
      <c r="I6" s="373"/>
      <c r="J6" s="374"/>
      <c r="K6" s="372" t="s">
        <v>62</v>
      </c>
      <c r="L6" s="473"/>
    </row>
    <row r="7" spans="1:12" ht="28.2" customHeight="1" thickBot="1" x14ac:dyDescent="0.6">
      <c r="B7" s="344" t="s">
        <v>1</v>
      </c>
      <c r="C7" s="345"/>
      <c r="D7" s="345"/>
      <c r="E7" s="345"/>
      <c r="F7" s="345"/>
      <c r="G7" s="485" t="s">
        <v>1</v>
      </c>
      <c r="H7" s="465"/>
      <c r="I7" s="465"/>
      <c r="J7" s="486"/>
      <c r="K7" s="496" t="s">
        <v>1</v>
      </c>
      <c r="L7" s="466"/>
    </row>
    <row r="8" spans="1:12" x14ac:dyDescent="0.55000000000000004">
      <c r="A8" s="49"/>
      <c r="B8" s="497" t="s">
        <v>63</v>
      </c>
      <c r="C8" s="498"/>
      <c r="D8" s="498"/>
      <c r="E8" s="498"/>
      <c r="F8" s="498"/>
      <c r="G8" s="498"/>
      <c r="H8" s="499"/>
      <c r="I8" s="373" t="s">
        <v>58</v>
      </c>
      <c r="J8" s="373"/>
      <c r="K8" s="373"/>
      <c r="L8" s="473"/>
    </row>
    <row r="9" spans="1:12" x14ac:dyDescent="0.55000000000000004">
      <c r="A9" s="49"/>
      <c r="B9" s="500" t="s">
        <v>1</v>
      </c>
      <c r="C9" s="350"/>
      <c r="D9" s="350"/>
      <c r="E9" s="350"/>
      <c r="F9" s="350"/>
      <c r="G9" s="350"/>
      <c r="H9" s="351"/>
      <c r="I9" s="654" t="s">
        <v>1</v>
      </c>
      <c r="J9" s="655"/>
      <c r="K9" s="655"/>
      <c r="L9" s="656"/>
    </row>
    <row r="10" spans="1:12" x14ac:dyDescent="0.55000000000000004">
      <c r="B10" s="501" t="s">
        <v>64</v>
      </c>
      <c r="C10" s="502"/>
      <c r="D10" s="502"/>
      <c r="E10" s="502"/>
      <c r="F10" s="502"/>
      <c r="G10" s="502"/>
      <c r="H10" s="503"/>
      <c r="I10" s="657"/>
      <c r="J10" s="655"/>
      <c r="K10" s="655"/>
      <c r="L10" s="656"/>
    </row>
    <row r="11" spans="1:12" x14ac:dyDescent="0.55000000000000004">
      <c r="B11" s="470" t="s">
        <v>1</v>
      </c>
      <c r="C11" s="471"/>
      <c r="D11" s="471"/>
      <c r="E11" s="471"/>
      <c r="F11" s="471"/>
      <c r="G11" s="471"/>
      <c r="H11" s="472"/>
      <c r="I11" s="657"/>
      <c r="J11" s="655"/>
      <c r="K11" s="655"/>
      <c r="L11" s="656"/>
    </row>
    <row r="12" spans="1:12" x14ac:dyDescent="0.55000000000000004">
      <c r="B12" s="467" t="s">
        <v>65</v>
      </c>
      <c r="C12" s="468"/>
      <c r="D12" s="468"/>
      <c r="E12" s="468"/>
      <c r="F12" s="468"/>
      <c r="G12" s="468"/>
      <c r="H12" s="469"/>
      <c r="I12" s="657"/>
      <c r="J12" s="655"/>
      <c r="K12" s="655"/>
      <c r="L12" s="656"/>
    </row>
    <row r="13" spans="1:12" ht="14.7" thickBot="1" x14ac:dyDescent="0.6">
      <c r="A13" s="49"/>
      <c r="B13" s="470" t="s">
        <v>1</v>
      </c>
      <c r="C13" s="471"/>
      <c r="D13" s="471"/>
      <c r="E13" s="471"/>
      <c r="F13" s="471"/>
      <c r="G13" s="471"/>
      <c r="H13" s="472"/>
      <c r="I13" s="658"/>
      <c r="J13" s="465"/>
      <c r="K13" s="465"/>
      <c r="L13" s="466"/>
    </row>
    <row r="14" spans="1:12" x14ac:dyDescent="0.55000000000000004">
      <c r="A14" s="49"/>
      <c r="B14" s="479" t="s">
        <v>66</v>
      </c>
      <c r="C14" s="480"/>
      <c r="D14" s="480"/>
      <c r="E14" s="480"/>
      <c r="F14" s="480"/>
      <c r="G14" s="480"/>
      <c r="H14" s="481"/>
      <c r="I14" s="462" t="s">
        <v>149</v>
      </c>
      <c r="J14" s="462"/>
      <c r="K14" s="462"/>
      <c r="L14" s="463"/>
    </row>
    <row r="15" spans="1:12" ht="14.7" thickBot="1" x14ac:dyDescent="0.6">
      <c r="B15" s="482" t="s">
        <v>1</v>
      </c>
      <c r="C15" s="483"/>
      <c r="D15" s="483"/>
      <c r="E15" s="483"/>
      <c r="F15" s="483"/>
      <c r="G15" s="483"/>
      <c r="H15" s="484"/>
      <c r="I15" s="464" t="s">
        <v>1</v>
      </c>
      <c r="J15" s="465"/>
      <c r="K15" s="465"/>
      <c r="L15" s="466"/>
    </row>
    <row r="16" spans="1:12" ht="14.7" thickBot="1" x14ac:dyDescent="0.6">
      <c r="C16" s="76"/>
      <c r="D16" s="76"/>
      <c r="E16" s="76"/>
    </row>
    <row r="17" spans="1:13" x14ac:dyDescent="0.55000000000000004">
      <c r="B17" s="487" t="s">
        <v>68</v>
      </c>
      <c r="C17" s="488"/>
      <c r="D17" s="488"/>
      <c r="E17" s="488"/>
      <c r="F17" s="488"/>
      <c r="G17" s="372" t="s">
        <v>64</v>
      </c>
      <c r="H17" s="373"/>
      <c r="I17" s="373"/>
      <c r="J17" s="374"/>
      <c r="K17" s="372" t="s">
        <v>67</v>
      </c>
      <c r="L17" s="473"/>
    </row>
    <row r="18" spans="1:13" ht="22.5" customHeight="1" thickBot="1" x14ac:dyDescent="0.6">
      <c r="A18" s="49"/>
      <c r="B18" s="344" t="s">
        <v>1</v>
      </c>
      <c r="C18" s="345"/>
      <c r="D18" s="345"/>
      <c r="E18" s="345"/>
      <c r="F18" s="345"/>
      <c r="G18" s="485" t="s">
        <v>1</v>
      </c>
      <c r="H18" s="465"/>
      <c r="I18" s="465"/>
      <c r="J18" s="486"/>
      <c r="K18" s="474" t="s">
        <v>1</v>
      </c>
      <c r="L18" s="346"/>
    </row>
    <row r="19" spans="1:13" ht="13.95" customHeight="1" x14ac:dyDescent="0.55000000000000004">
      <c r="A19" s="49"/>
      <c r="B19" s="664" t="s">
        <v>266</v>
      </c>
      <c r="C19" s="665"/>
      <c r="D19" s="665"/>
      <c r="E19" s="665"/>
      <c r="F19" s="666"/>
      <c r="G19" s="667" t="s">
        <v>1</v>
      </c>
      <c r="H19" s="509"/>
      <c r="I19" s="509"/>
      <c r="J19" s="509"/>
      <c r="K19" s="509"/>
      <c r="L19" s="510"/>
    </row>
    <row r="20" spans="1:13" ht="13.95" customHeight="1" x14ac:dyDescent="0.55000000000000004">
      <c r="B20" s="592" t="s">
        <v>267</v>
      </c>
      <c r="C20" s="593"/>
      <c r="D20" s="593"/>
      <c r="E20" s="593"/>
      <c r="F20" s="594"/>
      <c r="G20" s="508"/>
      <c r="H20" s="509"/>
      <c r="I20" s="509"/>
      <c r="J20" s="509"/>
      <c r="K20" s="509"/>
      <c r="L20" s="510"/>
    </row>
    <row r="21" spans="1:13" ht="13.95" customHeight="1" x14ac:dyDescent="0.55000000000000004">
      <c r="B21" s="592" t="s">
        <v>268</v>
      </c>
      <c r="C21" s="593"/>
      <c r="D21" s="593"/>
      <c r="E21" s="593"/>
      <c r="F21" s="594"/>
      <c r="G21" s="508"/>
      <c r="H21" s="509"/>
      <c r="I21" s="509"/>
      <c r="J21" s="509"/>
      <c r="K21" s="509"/>
      <c r="L21" s="510"/>
    </row>
    <row r="22" spans="1:13" ht="14.55" customHeight="1" thickBot="1" x14ac:dyDescent="0.6">
      <c r="B22" s="633" t="s">
        <v>269</v>
      </c>
      <c r="C22" s="634"/>
      <c r="D22" s="634"/>
      <c r="E22" s="634"/>
      <c r="F22" s="635"/>
      <c r="G22" s="511"/>
      <c r="H22" s="512"/>
      <c r="I22" s="512"/>
      <c r="J22" s="512"/>
      <c r="K22" s="512"/>
      <c r="L22" s="513"/>
    </row>
    <row r="23" spans="1:13" ht="19.2" customHeight="1" thickBot="1" x14ac:dyDescent="0.6">
      <c r="A23" s="49"/>
      <c r="B23" s="77"/>
      <c r="C23" s="77"/>
      <c r="D23" s="77"/>
      <c r="E23" s="77"/>
      <c r="F23" s="77"/>
      <c r="G23" s="78"/>
      <c r="H23" s="78"/>
      <c r="I23" s="78"/>
      <c r="J23" s="78"/>
      <c r="K23" s="78"/>
      <c r="L23" s="78"/>
    </row>
    <row r="24" spans="1:13" ht="13.95" customHeight="1" x14ac:dyDescent="0.55000000000000004">
      <c r="A24" s="49"/>
      <c r="B24" s="487" t="s">
        <v>69</v>
      </c>
      <c r="C24" s="488"/>
      <c r="D24" s="488"/>
      <c r="E24" s="488"/>
      <c r="F24" s="489"/>
      <c r="G24" s="372" t="s">
        <v>64</v>
      </c>
      <c r="H24" s="373"/>
      <c r="I24" s="373"/>
      <c r="J24" s="374"/>
      <c r="K24" s="372" t="s">
        <v>67</v>
      </c>
      <c r="L24" s="473"/>
    </row>
    <row r="25" spans="1:13" ht="21.75" customHeight="1" thickBot="1" x14ac:dyDescent="0.6">
      <c r="B25" s="519" t="s">
        <v>1</v>
      </c>
      <c r="C25" s="345"/>
      <c r="D25" s="345"/>
      <c r="E25" s="345"/>
      <c r="F25" s="345"/>
      <c r="G25" s="520" t="s">
        <v>1</v>
      </c>
      <c r="H25" s="465"/>
      <c r="I25" s="465"/>
      <c r="J25" s="486"/>
      <c r="K25" s="504" t="s">
        <v>1</v>
      </c>
      <c r="L25" s="346"/>
    </row>
    <row r="26" spans="1:13" ht="13.95" customHeight="1" x14ac:dyDescent="0.55000000000000004">
      <c r="B26" s="589" t="s">
        <v>265</v>
      </c>
      <c r="C26" s="590"/>
      <c r="D26" s="590"/>
      <c r="E26" s="590"/>
      <c r="F26" s="591"/>
      <c r="G26" s="505" t="s">
        <v>1</v>
      </c>
      <c r="H26" s="506"/>
      <c r="I26" s="506"/>
      <c r="J26" s="506"/>
      <c r="K26" s="506"/>
      <c r="L26" s="507"/>
    </row>
    <row r="27" spans="1:13" ht="13.95" customHeight="1" x14ac:dyDescent="0.55000000000000004">
      <c r="B27" s="592" t="s">
        <v>70</v>
      </c>
      <c r="C27" s="593"/>
      <c r="D27" s="593"/>
      <c r="E27" s="593"/>
      <c r="F27" s="594"/>
      <c r="G27" s="508"/>
      <c r="H27" s="509"/>
      <c r="I27" s="509"/>
      <c r="J27" s="509"/>
      <c r="K27" s="509"/>
      <c r="L27" s="510"/>
    </row>
    <row r="28" spans="1:13" ht="13.95" customHeight="1" x14ac:dyDescent="0.55000000000000004">
      <c r="A28" s="49"/>
      <c r="B28" s="592" t="s">
        <v>71</v>
      </c>
      <c r="C28" s="593"/>
      <c r="D28" s="593"/>
      <c r="E28" s="593"/>
      <c r="F28" s="594"/>
      <c r="G28" s="508"/>
      <c r="H28" s="509"/>
      <c r="I28" s="509"/>
      <c r="J28" s="509"/>
      <c r="K28" s="509"/>
      <c r="L28" s="510"/>
    </row>
    <row r="29" spans="1:13" ht="14.55" customHeight="1" thickBot="1" x14ac:dyDescent="0.6">
      <c r="A29" s="49"/>
      <c r="B29" s="633" t="s">
        <v>72</v>
      </c>
      <c r="C29" s="634"/>
      <c r="D29" s="634"/>
      <c r="E29" s="634"/>
      <c r="F29" s="635"/>
      <c r="G29" s="511"/>
      <c r="H29" s="512"/>
      <c r="I29" s="512"/>
      <c r="J29" s="512"/>
      <c r="K29" s="512"/>
      <c r="L29" s="513"/>
    </row>
    <row r="30" spans="1:13" ht="14.55" customHeight="1" x14ac:dyDescent="0.55000000000000004">
      <c r="B30" s="79"/>
      <c r="C30" s="79"/>
      <c r="D30" s="79"/>
      <c r="E30" s="79"/>
      <c r="F30" s="79"/>
      <c r="G30" s="78"/>
      <c r="H30" s="78"/>
      <c r="I30" s="78"/>
      <c r="J30" s="78"/>
      <c r="K30" s="78"/>
      <c r="L30" s="80"/>
    </row>
    <row r="31" spans="1:13" ht="14.55" customHeight="1" thickBot="1" x14ac:dyDescent="0.6">
      <c r="B31" s="79"/>
      <c r="C31" s="79"/>
      <c r="D31" s="79"/>
      <c r="E31" s="79"/>
      <c r="F31" s="79"/>
      <c r="G31" s="78"/>
      <c r="H31" s="78"/>
      <c r="I31" s="78"/>
      <c r="J31" s="78"/>
      <c r="K31" s="78"/>
      <c r="L31" s="80"/>
    </row>
    <row r="32" spans="1:13" ht="13.95" customHeight="1" x14ac:dyDescent="0.55000000000000004">
      <c r="A32" s="49"/>
      <c r="B32" s="378" t="s">
        <v>100</v>
      </c>
      <c r="C32" s="379"/>
      <c r="D32" s="379"/>
      <c r="E32" s="379"/>
      <c r="F32" s="379"/>
      <c r="G32" s="379"/>
      <c r="H32" s="379"/>
      <c r="I32" s="379"/>
      <c r="J32" s="379"/>
      <c r="K32" s="81" t="s">
        <v>82</v>
      </c>
      <c r="L32" s="382" t="s">
        <v>79</v>
      </c>
      <c r="M32" s="384" t="s">
        <v>80</v>
      </c>
    </row>
    <row r="33" spans="1:15" ht="12.75" customHeight="1" thickBot="1" x14ac:dyDescent="0.6">
      <c r="A33" s="49"/>
      <c r="B33" s="380"/>
      <c r="C33" s="381"/>
      <c r="D33" s="381"/>
      <c r="E33" s="381"/>
      <c r="F33" s="381"/>
      <c r="G33" s="381"/>
      <c r="H33" s="381"/>
      <c r="I33" s="381"/>
      <c r="J33" s="381"/>
      <c r="K33" s="82" t="s">
        <v>83</v>
      </c>
      <c r="L33" s="518"/>
      <c r="M33" s="626"/>
    </row>
    <row r="34" spans="1:15" ht="42.75" customHeight="1" x14ac:dyDescent="0.55000000000000004">
      <c r="B34" s="83" t="s">
        <v>101</v>
      </c>
      <c r="C34" s="598" t="s">
        <v>291</v>
      </c>
      <c r="D34" s="598"/>
      <c r="E34" s="598"/>
      <c r="F34" s="598"/>
      <c r="G34" s="598"/>
      <c r="H34" s="598"/>
      <c r="I34" s="598"/>
      <c r="J34" s="599"/>
      <c r="K34" s="270" t="s">
        <v>1</v>
      </c>
      <c r="L34" s="275" t="s">
        <v>1</v>
      </c>
      <c r="M34" s="126"/>
    </row>
    <row r="35" spans="1:15" ht="30" customHeight="1" x14ac:dyDescent="0.55000000000000004">
      <c r="B35" s="84" t="s">
        <v>102</v>
      </c>
      <c r="C35" s="514" t="s">
        <v>165</v>
      </c>
      <c r="D35" s="514"/>
      <c r="E35" s="514"/>
      <c r="F35" s="514"/>
      <c r="G35" s="514"/>
      <c r="H35" s="514"/>
      <c r="I35" s="514"/>
      <c r="J35" s="515"/>
      <c r="K35" s="271" t="s">
        <v>1</v>
      </c>
      <c r="L35" s="274" t="s">
        <v>1</v>
      </c>
      <c r="M35" s="127"/>
    </row>
    <row r="36" spans="1:15" ht="46.5" customHeight="1" thickBot="1" x14ac:dyDescent="0.6">
      <c r="B36" s="85" t="s">
        <v>103</v>
      </c>
      <c r="C36" s="516" t="s">
        <v>166</v>
      </c>
      <c r="D36" s="516"/>
      <c r="E36" s="516"/>
      <c r="F36" s="516"/>
      <c r="G36" s="516"/>
      <c r="H36" s="516"/>
      <c r="I36" s="516"/>
      <c r="J36" s="517"/>
      <c r="K36" s="272" t="s">
        <v>343</v>
      </c>
      <c r="L36" s="273" t="s">
        <v>1</v>
      </c>
      <c r="M36" s="128"/>
    </row>
    <row r="37" spans="1:15" ht="29.25" customHeight="1" outlineLevel="1" x14ac:dyDescent="0.55000000000000004">
      <c r="A37" s="49"/>
      <c r="B37" s="595" t="s">
        <v>92</v>
      </c>
      <c r="C37" s="438" t="s">
        <v>93</v>
      </c>
      <c r="D37" s="627" t="s">
        <v>264</v>
      </c>
      <c r="E37" s="628"/>
      <c r="F37" s="628"/>
      <c r="G37" s="628"/>
      <c r="H37" s="628"/>
      <c r="I37" s="628"/>
      <c r="J37" s="629"/>
      <c r="K37" s="123" t="s">
        <v>1</v>
      </c>
      <c r="L37" s="386"/>
      <c r="M37" s="387"/>
      <c r="N37" s="86"/>
      <c r="O37" s="86"/>
    </row>
    <row r="38" spans="1:15" ht="30.75" customHeight="1" outlineLevel="1" x14ac:dyDescent="0.55000000000000004">
      <c r="A38" s="49"/>
      <c r="B38" s="596"/>
      <c r="C38" s="439"/>
      <c r="D38" s="630" t="s">
        <v>258</v>
      </c>
      <c r="E38" s="631"/>
      <c r="F38" s="631"/>
      <c r="G38" s="631"/>
      <c r="H38" s="631"/>
      <c r="I38" s="631"/>
      <c r="J38" s="632"/>
      <c r="K38" s="124" t="s">
        <v>1</v>
      </c>
      <c r="L38" s="386"/>
      <c r="M38" s="387"/>
      <c r="N38" s="87"/>
      <c r="O38" s="87"/>
    </row>
    <row r="39" spans="1:15" ht="29.25" customHeight="1" outlineLevel="1" thickBot="1" x14ac:dyDescent="0.6">
      <c r="B39" s="597"/>
      <c r="C39" s="440"/>
      <c r="D39" s="623" t="s">
        <v>244</v>
      </c>
      <c r="E39" s="624"/>
      <c r="F39" s="624"/>
      <c r="G39" s="624"/>
      <c r="H39" s="624"/>
      <c r="I39" s="624"/>
      <c r="J39" s="625"/>
      <c r="K39" s="125" t="s">
        <v>1</v>
      </c>
      <c r="L39" s="388"/>
      <c r="M39" s="389"/>
      <c r="N39" s="87"/>
      <c r="O39" s="87"/>
    </row>
    <row r="40" spans="1:15" ht="13.2" customHeight="1" x14ac:dyDescent="0.55000000000000004">
      <c r="B40" s="600" t="s">
        <v>91</v>
      </c>
      <c r="C40" s="601"/>
      <c r="D40" s="601"/>
      <c r="E40" s="601"/>
      <c r="F40" s="601"/>
      <c r="G40" s="601"/>
      <c r="H40" s="601"/>
      <c r="I40" s="601"/>
      <c r="J40" s="601"/>
      <c r="K40" s="601"/>
      <c r="L40" s="88"/>
      <c r="M40" s="89"/>
      <c r="N40" s="90"/>
      <c r="O40" s="90"/>
    </row>
    <row r="41" spans="1:15" ht="27" customHeight="1" x14ac:dyDescent="0.55000000000000004">
      <c r="B41" s="349"/>
      <c r="C41" s="350"/>
      <c r="D41" s="350"/>
      <c r="E41" s="350"/>
      <c r="F41" s="350"/>
      <c r="G41" s="350"/>
      <c r="H41" s="350"/>
      <c r="I41" s="350"/>
      <c r="J41" s="350"/>
      <c r="K41" s="350"/>
      <c r="L41" s="350"/>
      <c r="M41" s="351"/>
      <c r="N41" s="90"/>
      <c r="O41" s="90"/>
    </row>
    <row r="42" spans="1:15" ht="13.2" customHeight="1" collapsed="1" x14ac:dyDescent="0.55000000000000004">
      <c r="A42" s="49"/>
      <c r="B42" s="347" t="s">
        <v>288</v>
      </c>
      <c r="C42" s="348"/>
      <c r="D42" s="348"/>
      <c r="E42" s="348"/>
      <c r="F42" s="348"/>
      <c r="G42" s="348"/>
      <c r="H42" s="348"/>
      <c r="I42" s="348"/>
      <c r="J42" s="348"/>
      <c r="K42" s="348"/>
      <c r="L42" s="91"/>
      <c r="M42" s="92"/>
    </row>
    <row r="43" spans="1:15" ht="27" customHeight="1" thickBot="1" x14ac:dyDescent="0.6">
      <c r="A43" s="49"/>
      <c r="B43" s="344" t="s">
        <v>1</v>
      </c>
      <c r="C43" s="345"/>
      <c r="D43" s="345"/>
      <c r="E43" s="345"/>
      <c r="F43" s="345"/>
      <c r="G43" s="345"/>
      <c r="H43" s="345"/>
      <c r="I43" s="345"/>
      <c r="J43" s="345"/>
      <c r="K43" s="345"/>
      <c r="L43" s="345"/>
      <c r="M43" s="346"/>
    </row>
    <row r="44" spans="1:15" ht="13.95" customHeight="1" thickBot="1" x14ac:dyDescent="0.6">
      <c r="B44" s="93"/>
      <c r="C44" s="49"/>
      <c r="D44" s="49"/>
      <c r="E44" s="49"/>
      <c r="F44" s="49"/>
      <c r="G44" s="49"/>
      <c r="H44" s="49"/>
      <c r="I44" s="49"/>
      <c r="J44" s="49"/>
      <c r="K44" s="49"/>
      <c r="L44" s="94"/>
      <c r="M44" s="94"/>
      <c r="N44" s="49"/>
    </row>
    <row r="45" spans="1:15" ht="57" customHeight="1" x14ac:dyDescent="0.55000000000000004">
      <c r="B45" s="83" t="s">
        <v>104</v>
      </c>
      <c r="C45" s="403" t="s">
        <v>94</v>
      </c>
      <c r="D45" s="403"/>
      <c r="E45" s="403"/>
      <c r="F45" s="403"/>
      <c r="G45" s="403"/>
      <c r="H45" s="403"/>
      <c r="I45" s="403"/>
      <c r="J45" s="404"/>
      <c r="K45" s="276" t="s">
        <v>1</v>
      </c>
      <c r="L45" s="275" t="s">
        <v>1</v>
      </c>
      <c r="M45" s="126"/>
    </row>
    <row r="46" spans="1:15" ht="30.75" customHeight="1" thickBot="1" x14ac:dyDescent="0.6">
      <c r="B46" s="85" t="s">
        <v>167</v>
      </c>
      <c r="C46" s="413" t="s">
        <v>168</v>
      </c>
      <c r="D46" s="414"/>
      <c r="E46" s="414"/>
      <c r="F46" s="414"/>
      <c r="G46" s="414"/>
      <c r="H46" s="414"/>
      <c r="I46" s="414"/>
      <c r="J46" s="414"/>
      <c r="K46" s="277" t="s">
        <v>1</v>
      </c>
      <c r="L46" s="279" t="s">
        <v>1</v>
      </c>
      <c r="M46" s="128"/>
    </row>
    <row r="47" spans="1:15" ht="57.75" customHeight="1" outlineLevel="1" x14ac:dyDescent="0.55000000000000004">
      <c r="A47" s="49"/>
      <c r="B47" s="418" t="s">
        <v>92</v>
      </c>
      <c r="C47" s="395" t="s">
        <v>96</v>
      </c>
      <c r="D47" s="461" t="s">
        <v>259</v>
      </c>
      <c r="E47" s="403"/>
      <c r="F47" s="403"/>
      <c r="G47" s="403"/>
      <c r="H47" s="403"/>
      <c r="I47" s="403"/>
      <c r="J47" s="404"/>
      <c r="K47" s="278" t="s">
        <v>1</v>
      </c>
      <c r="L47" s="663"/>
      <c r="M47" s="477"/>
    </row>
    <row r="48" spans="1:15" ht="17.25" customHeight="1" outlineLevel="1" thickBot="1" x14ac:dyDescent="0.6">
      <c r="A48" s="49"/>
      <c r="B48" s="417"/>
      <c r="C48" s="396"/>
      <c r="D48" s="409" t="s">
        <v>95</v>
      </c>
      <c r="E48" s="409"/>
      <c r="F48" s="409"/>
      <c r="G48" s="409"/>
      <c r="H48" s="409"/>
      <c r="I48" s="409"/>
      <c r="J48" s="410"/>
      <c r="K48" s="277" t="s">
        <v>1</v>
      </c>
      <c r="L48" s="399"/>
      <c r="M48" s="400"/>
    </row>
    <row r="49" spans="1:14" ht="13.2" customHeight="1" x14ac:dyDescent="0.55000000000000004">
      <c r="B49" s="659" t="s">
        <v>305</v>
      </c>
      <c r="C49" s="660"/>
      <c r="D49" s="660"/>
      <c r="E49" s="660"/>
      <c r="F49" s="660"/>
      <c r="G49" s="660"/>
      <c r="H49" s="660"/>
      <c r="I49" s="660"/>
      <c r="J49" s="660"/>
      <c r="K49" s="660"/>
      <c r="L49" s="91"/>
      <c r="M49" s="92"/>
    </row>
    <row r="50" spans="1:14" ht="27" customHeight="1" x14ac:dyDescent="0.55000000000000004">
      <c r="B50" s="349"/>
      <c r="C50" s="350"/>
      <c r="D50" s="350"/>
      <c r="E50" s="350"/>
      <c r="F50" s="350"/>
      <c r="G50" s="350"/>
      <c r="H50" s="350"/>
      <c r="I50" s="350"/>
      <c r="J50" s="350"/>
      <c r="K50" s="350"/>
      <c r="L50" s="350"/>
      <c r="M50" s="351"/>
    </row>
    <row r="51" spans="1:14" ht="13.2" customHeight="1" collapsed="1" x14ac:dyDescent="0.55000000000000004">
      <c r="B51" s="347" t="s">
        <v>288</v>
      </c>
      <c r="C51" s="348"/>
      <c r="D51" s="348"/>
      <c r="E51" s="348"/>
      <c r="F51" s="348"/>
      <c r="G51" s="348"/>
      <c r="H51" s="348"/>
      <c r="I51" s="348"/>
      <c r="J51" s="348"/>
      <c r="K51" s="348"/>
      <c r="L51" s="91"/>
      <c r="M51" s="92"/>
    </row>
    <row r="52" spans="1:14" ht="27" customHeight="1" thickBot="1" x14ac:dyDescent="0.6">
      <c r="A52" s="49"/>
      <c r="B52" s="344" t="s">
        <v>1</v>
      </c>
      <c r="C52" s="345"/>
      <c r="D52" s="345"/>
      <c r="E52" s="345"/>
      <c r="F52" s="345"/>
      <c r="G52" s="345"/>
      <c r="H52" s="345"/>
      <c r="I52" s="345"/>
      <c r="J52" s="345"/>
      <c r="K52" s="345"/>
      <c r="L52" s="345"/>
      <c r="M52" s="346"/>
    </row>
    <row r="53" spans="1:14" ht="13.95" customHeight="1" thickBot="1" x14ac:dyDescent="0.6">
      <c r="A53" s="49"/>
      <c r="B53" s="95"/>
      <c r="C53" s="49"/>
      <c r="D53" s="49"/>
      <c r="E53" s="49"/>
      <c r="F53" s="49"/>
      <c r="G53" s="49"/>
      <c r="H53" s="49"/>
      <c r="I53" s="49"/>
      <c r="J53" s="49"/>
      <c r="K53" s="49"/>
      <c r="L53" s="94"/>
      <c r="M53" s="94"/>
      <c r="N53" s="49"/>
    </row>
    <row r="54" spans="1:14" ht="30" customHeight="1" thickBot="1" x14ac:dyDescent="0.6">
      <c r="B54" s="96" t="s">
        <v>103</v>
      </c>
      <c r="C54" s="369" t="s">
        <v>97</v>
      </c>
      <c r="D54" s="370"/>
      <c r="E54" s="370"/>
      <c r="F54" s="370"/>
      <c r="G54" s="370"/>
      <c r="H54" s="370"/>
      <c r="I54" s="370"/>
      <c r="J54" s="371"/>
      <c r="K54" s="280" t="s">
        <v>1</v>
      </c>
      <c r="L54" s="281" t="s">
        <v>1</v>
      </c>
      <c r="M54" s="134"/>
    </row>
    <row r="55" spans="1:14" ht="17.25" customHeight="1" outlineLevel="1" x14ac:dyDescent="0.55000000000000004">
      <c r="B55" s="416" t="s">
        <v>92</v>
      </c>
      <c r="C55" s="395" t="s">
        <v>96</v>
      </c>
      <c r="D55" s="411" t="s">
        <v>245</v>
      </c>
      <c r="E55" s="411"/>
      <c r="F55" s="411"/>
      <c r="G55" s="411"/>
      <c r="H55" s="411"/>
      <c r="I55" s="411"/>
      <c r="J55" s="412"/>
      <c r="K55" s="276" t="s">
        <v>1</v>
      </c>
      <c r="L55" s="397"/>
      <c r="M55" s="398"/>
    </row>
    <row r="56" spans="1:14" ht="30.75" customHeight="1" outlineLevel="1" thickBot="1" x14ac:dyDescent="0.6">
      <c r="B56" s="417"/>
      <c r="C56" s="396"/>
      <c r="D56" s="413" t="s">
        <v>246</v>
      </c>
      <c r="E56" s="414"/>
      <c r="F56" s="414"/>
      <c r="G56" s="414"/>
      <c r="H56" s="414"/>
      <c r="I56" s="414"/>
      <c r="J56" s="414"/>
      <c r="K56" s="277" t="s">
        <v>1</v>
      </c>
      <c r="L56" s="399"/>
      <c r="M56" s="400"/>
    </row>
    <row r="57" spans="1:14" ht="13.2" customHeight="1" x14ac:dyDescent="0.55000000000000004">
      <c r="A57" s="49"/>
      <c r="B57" s="401" t="s">
        <v>306</v>
      </c>
      <c r="C57" s="402"/>
      <c r="D57" s="402"/>
      <c r="E57" s="402"/>
      <c r="F57" s="402"/>
      <c r="G57" s="402"/>
      <c r="H57" s="402"/>
      <c r="I57" s="402"/>
      <c r="J57" s="402"/>
      <c r="K57" s="402"/>
      <c r="L57" s="91"/>
      <c r="M57" s="92"/>
    </row>
    <row r="58" spans="1:14" ht="27" customHeight="1" thickBot="1" x14ac:dyDescent="0.6">
      <c r="A58" s="49"/>
      <c r="B58" s="415"/>
      <c r="C58" s="345"/>
      <c r="D58" s="345"/>
      <c r="E58" s="345"/>
      <c r="F58" s="345"/>
      <c r="G58" s="345"/>
      <c r="H58" s="345"/>
      <c r="I58" s="345"/>
      <c r="J58" s="345"/>
      <c r="K58" s="345"/>
      <c r="L58" s="345"/>
      <c r="M58" s="346"/>
    </row>
    <row r="59" spans="1:14" ht="13.2" customHeight="1" collapsed="1" x14ac:dyDescent="0.55000000000000004">
      <c r="B59" s="661" t="s">
        <v>288</v>
      </c>
      <c r="C59" s="662"/>
      <c r="D59" s="662"/>
      <c r="E59" s="662"/>
      <c r="F59" s="662"/>
      <c r="G59" s="662"/>
      <c r="H59" s="662"/>
      <c r="I59" s="662"/>
      <c r="J59" s="662"/>
      <c r="K59" s="662"/>
      <c r="L59" s="91"/>
      <c r="M59" s="92"/>
    </row>
    <row r="60" spans="1:14" ht="27" customHeight="1" thickBot="1" x14ac:dyDescent="0.6">
      <c r="B60" s="344" t="s">
        <v>1</v>
      </c>
      <c r="C60" s="345"/>
      <c r="D60" s="345"/>
      <c r="E60" s="345"/>
      <c r="F60" s="345"/>
      <c r="G60" s="345"/>
      <c r="H60" s="345"/>
      <c r="I60" s="345"/>
      <c r="J60" s="345"/>
      <c r="K60" s="345"/>
      <c r="L60" s="345"/>
      <c r="M60" s="346"/>
    </row>
    <row r="61" spans="1:14" ht="14.7" thickBot="1" x14ac:dyDescent="0.6">
      <c r="B61" s="93"/>
      <c r="C61" s="49"/>
      <c r="D61" s="49"/>
      <c r="E61" s="49"/>
      <c r="F61" s="49"/>
      <c r="G61" s="49"/>
      <c r="H61" s="49"/>
      <c r="I61" s="49"/>
      <c r="J61" s="49"/>
      <c r="K61" s="49"/>
      <c r="L61" s="94"/>
      <c r="M61" s="94"/>
      <c r="N61" s="49"/>
    </row>
    <row r="62" spans="1:14" ht="27" customHeight="1" thickBot="1" x14ac:dyDescent="0.6">
      <c r="A62" s="49"/>
      <c r="B62" s="96" t="s">
        <v>104</v>
      </c>
      <c r="C62" s="405" t="s">
        <v>98</v>
      </c>
      <c r="D62" s="405"/>
      <c r="E62" s="405"/>
      <c r="F62" s="405"/>
      <c r="G62" s="405"/>
      <c r="H62" s="405"/>
      <c r="I62" s="405"/>
      <c r="J62" s="406"/>
      <c r="K62" s="282" t="s">
        <v>1</v>
      </c>
      <c r="L62" s="283" t="s">
        <v>1</v>
      </c>
      <c r="M62" s="129"/>
    </row>
    <row r="63" spans="1:14" ht="16.5" customHeight="1" outlineLevel="1" x14ac:dyDescent="0.55000000000000004">
      <c r="A63" s="49"/>
      <c r="B63" s="425" t="s">
        <v>92</v>
      </c>
      <c r="C63" s="395" t="s">
        <v>99</v>
      </c>
      <c r="D63" s="427" t="s">
        <v>247</v>
      </c>
      <c r="E63" s="428"/>
      <c r="F63" s="428"/>
      <c r="G63" s="428"/>
      <c r="H63" s="428"/>
      <c r="I63" s="428"/>
      <c r="J63" s="428"/>
      <c r="K63" s="276" t="s">
        <v>1</v>
      </c>
      <c r="L63" s="397"/>
      <c r="M63" s="398"/>
    </row>
    <row r="64" spans="1:14" ht="20.25" customHeight="1" outlineLevel="1" thickBot="1" x14ac:dyDescent="0.6">
      <c r="B64" s="426"/>
      <c r="C64" s="396"/>
      <c r="D64" s="524" t="s">
        <v>169</v>
      </c>
      <c r="E64" s="525"/>
      <c r="F64" s="525"/>
      <c r="G64" s="525"/>
      <c r="H64" s="525"/>
      <c r="I64" s="525"/>
      <c r="J64" s="525"/>
      <c r="K64" s="277" t="s">
        <v>1</v>
      </c>
      <c r="L64" s="399"/>
      <c r="M64" s="400"/>
    </row>
    <row r="65" spans="1:15" ht="13.2" customHeight="1" x14ac:dyDescent="0.55000000000000004">
      <c r="B65" s="401" t="s">
        <v>306</v>
      </c>
      <c r="C65" s="402"/>
      <c r="D65" s="402"/>
      <c r="E65" s="402"/>
      <c r="F65" s="402"/>
      <c r="G65" s="402"/>
      <c r="H65" s="402"/>
      <c r="I65" s="402"/>
      <c r="J65" s="402"/>
      <c r="K65" s="402"/>
      <c r="L65" s="91"/>
      <c r="M65" s="92"/>
    </row>
    <row r="66" spans="1:15" ht="27" customHeight="1" x14ac:dyDescent="0.55000000000000004">
      <c r="B66" s="349"/>
      <c r="C66" s="350"/>
      <c r="D66" s="350"/>
      <c r="E66" s="350"/>
      <c r="F66" s="350"/>
      <c r="G66" s="350"/>
      <c r="H66" s="350"/>
      <c r="I66" s="350"/>
      <c r="J66" s="350"/>
      <c r="K66" s="350"/>
      <c r="L66" s="350"/>
      <c r="M66" s="351"/>
    </row>
    <row r="67" spans="1:15" ht="13.2" customHeight="1" collapsed="1" x14ac:dyDescent="0.55000000000000004">
      <c r="A67" s="49"/>
      <c r="B67" s="347" t="s">
        <v>288</v>
      </c>
      <c r="C67" s="348"/>
      <c r="D67" s="348"/>
      <c r="E67" s="348"/>
      <c r="F67" s="348"/>
      <c r="G67" s="348"/>
      <c r="H67" s="348"/>
      <c r="I67" s="348"/>
      <c r="J67" s="348"/>
      <c r="K67" s="348"/>
      <c r="L67" s="91"/>
      <c r="M67" s="92"/>
    </row>
    <row r="68" spans="1:15" ht="27" customHeight="1" thickBot="1" x14ac:dyDescent="0.6">
      <c r="A68" s="49"/>
      <c r="B68" s="344" t="s">
        <v>1</v>
      </c>
      <c r="C68" s="345"/>
      <c r="D68" s="345"/>
      <c r="E68" s="345"/>
      <c r="F68" s="345"/>
      <c r="G68" s="345"/>
      <c r="H68" s="345"/>
      <c r="I68" s="345"/>
      <c r="J68" s="345"/>
      <c r="K68" s="345"/>
      <c r="L68" s="345"/>
      <c r="M68" s="346"/>
    </row>
    <row r="69" spans="1:15" ht="13.2" customHeight="1" x14ac:dyDescent="0.55000000000000004">
      <c r="B69" s="77"/>
      <c r="C69" s="77"/>
      <c r="D69" s="77"/>
      <c r="E69" s="77"/>
      <c r="F69" s="77"/>
      <c r="G69" s="77"/>
      <c r="H69" s="77"/>
      <c r="I69" s="77"/>
      <c r="J69" s="77"/>
      <c r="K69" s="77"/>
      <c r="L69" s="77"/>
      <c r="M69" s="77"/>
    </row>
    <row r="70" spans="1:15" ht="13.2" customHeight="1" thickBot="1" x14ac:dyDescent="0.6">
      <c r="B70" s="77"/>
      <c r="C70" s="77"/>
      <c r="D70" s="77"/>
      <c r="E70" s="77"/>
      <c r="F70" s="77"/>
      <c r="G70" s="77"/>
      <c r="H70" s="77"/>
      <c r="I70" s="77"/>
      <c r="J70" s="77"/>
      <c r="K70" s="77"/>
      <c r="L70" s="77"/>
      <c r="M70" s="77"/>
    </row>
    <row r="71" spans="1:15" ht="13.95" customHeight="1" x14ac:dyDescent="0.55000000000000004">
      <c r="B71" s="378" t="s">
        <v>142</v>
      </c>
      <c r="C71" s="379"/>
      <c r="D71" s="379"/>
      <c r="E71" s="379"/>
      <c r="F71" s="379"/>
      <c r="G71" s="379"/>
      <c r="H71" s="379"/>
      <c r="I71" s="379"/>
      <c r="J71" s="379"/>
      <c r="K71" s="81" t="s">
        <v>82</v>
      </c>
      <c r="L71" s="382" t="s">
        <v>79</v>
      </c>
      <c r="M71" s="384" t="s">
        <v>80</v>
      </c>
    </row>
    <row r="72" spans="1:15" ht="11.55" customHeight="1" thickBot="1" x14ac:dyDescent="0.6">
      <c r="A72" s="49"/>
      <c r="B72" s="380"/>
      <c r="C72" s="381"/>
      <c r="D72" s="381"/>
      <c r="E72" s="381"/>
      <c r="F72" s="381"/>
      <c r="G72" s="381"/>
      <c r="H72" s="381"/>
      <c r="I72" s="381"/>
      <c r="J72" s="381"/>
      <c r="K72" s="97" t="s">
        <v>83</v>
      </c>
      <c r="L72" s="383"/>
      <c r="M72" s="385"/>
    </row>
    <row r="73" spans="1:15" ht="28.2" customHeight="1" x14ac:dyDescent="0.55000000000000004">
      <c r="A73" s="49"/>
      <c r="B73" s="83" t="s">
        <v>105</v>
      </c>
      <c r="C73" s="494" t="s">
        <v>292</v>
      </c>
      <c r="D73" s="494"/>
      <c r="E73" s="494"/>
      <c r="F73" s="494"/>
      <c r="G73" s="494"/>
      <c r="H73" s="494"/>
      <c r="I73" s="494"/>
      <c r="J73" s="495"/>
      <c r="K73" s="276" t="s">
        <v>1</v>
      </c>
      <c r="L73" s="284" t="s">
        <v>1</v>
      </c>
      <c r="M73" s="132"/>
    </row>
    <row r="74" spans="1:15" ht="42.75" customHeight="1" thickBot="1" x14ac:dyDescent="0.6">
      <c r="B74" s="85" t="s">
        <v>120</v>
      </c>
      <c r="C74" s="407" t="s">
        <v>170</v>
      </c>
      <c r="D74" s="407"/>
      <c r="E74" s="407"/>
      <c r="F74" s="407"/>
      <c r="G74" s="407"/>
      <c r="H74" s="407"/>
      <c r="I74" s="407"/>
      <c r="J74" s="408"/>
      <c r="K74" s="286" t="s">
        <v>1</v>
      </c>
      <c r="L74" s="285" t="s">
        <v>1</v>
      </c>
      <c r="M74" s="133"/>
    </row>
    <row r="75" spans="1:15" ht="16.5" customHeight="1" outlineLevel="1" x14ac:dyDescent="0.55000000000000004">
      <c r="B75" s="425" t="s">
        <v>92</v>
      </c>
      <c r="C75" s="438" t="s">
        <v>140</v>
      </c>
      <c r="D75" s="423" t="s">
        <v>144</v>
      </c>
      <c r="E75" s="424"/>
      <c r="F75" s="424"/>
      <c r="G75" s="424"/>
      <c r="H75" s="424"/>
      <c r="I75" s="424"/>
      <c r="J75" s="424"/>
      <c r="K75" s="130" t="s">
        <v>1</v>
      </c>
      <c r="L75" s="436"/>
      <c r="M75" s="437"/>
      <c r="N75" s="98"/>
      <c r="O75" s="98"/>
    </row>
    <row r="76" spans="1:15" ht="48" customHeight="1" outlineLevel="1" x14ac:dyDescent="0.55000000000000004">
      <c r="B76" s="526"/>
      <c r="C76" s="439"/>
      <c r="D76" s="419" t="s">
        <v>248</v>
      </c>
      <c r="E76" s="420"/>
      <c r="F76" s="420"/>
      <c r="G76" s="420"/>
      <c r="H76" s="420"/>
      <c r="I76" s="420"/>
      <c r="J76" s="420"/>
      <c r="K76" s="131" t="s">
        <v>1</v>
      </c>
      <c r="L76" s="441"/>
      <c r="M76" s="442"/>
      <c r="N76" s="98"/>
      <c r="O76" s="98"/>
    </row>
    <row r="77" spans="1:15" ht="32.25" customHeight="1" outlineLevel="1" x14ac:dyDescent="0.55000000000000004">
      <c r="A77" s="49"/>
      <c r="B77" s="526"/>
      <c r="C77" s="439"/>
      <c r="D77" s="419" t="s">
        <v>249</v>
      </c>
      <c r="E77" s="420"/>
      <c r="F77" s="420"/>
      <c r="G77" s="420"/>
      <c r="H77" s="420"/>
      <c r="I77" s="420"/>
      <c r="J77" s="420"/>
      <c r="K77" s="131" t="s">
        <v>1</v>
      </c>
      <c r="L77" s="441"/>
      <c r="M77" s="442"/>
      <c r="N77" s="98"/>
      <c r="O77" s="98"/>
    </row>
    <row r="78" spans="1:15" ht="33.75" customHeight="1" outlineLevel="1" thickBot="1" x14ac:dyDescent="0.6">
      <c r="A78" s="49"/>
      <c r="B78" s="426"/>
      <c r="C78" s="440"/>
      <c r="D78" s="421" t="s">
        <v>250</v>
      </c>
      <c r="E78" s="422"/>
      <c r="F78" s="422"/>
      <c r="G78" s="422"/>
      <c r="H78" s="422"/>
      <c r="I78" s="422"/>
      <c r="J78" s="422"/>
      <c r="K78" s="277" t="s">
        <v>1</v>
      </c>
      <c r="L78" s="443"/>
      <c r="M78" s="444"/>
      <c r="N78" s="99"/>
      <c r="O78" s="99"/>
    </row>
    <row r="79" spans="1:15" ht="13.2" customHeight="1" x14ac:dyDescent="0.55000000000000004">
      <c r="B79" s="401" t="s">
        <v>306</v>
      </c>
      <c r="C79" s="402"/>
      <c r="D79" s="402"/>
      <c r="E79" s="402"/>
      <c r="F79" s="402"/>
      <c r="G79" s="402"/>
      <c r="H79" s="402"/>
      <c r="I79" s="402"/>
      <c r="J79" s="402"/>
      <c r="K79" s="402"/>
      <c r="L79" s="91"/>
      <c r="M79" s="92"/>
    </row>
    <row r="80" spans="1:15" ht="27" customHeight="1" x14ac:dyDescent="0.55000000000000004">
      <c r="B80" s="349"/>
      <c r="C80" s="350"/>
      <c r="D80" s="350"/>
      <c r="E80" s="350"/>
      <c r="F80" s="350"/>
      <c r="G80" s="350"/>
      <c r="H80" s="350"/>
      <c r="I80" s="350"/>
      <c r="J80" s="350"/>
      <c r="K80" s="350"/>
      <c r="L80" s="350"/>
      <c r="M80" s="351"/>
    </row>
    <row r="81" spans="1:15" ht="13.2" customHeight="1" collapsed="1" x14ac:dyDescent="0.55000000000000004">
      <c r="B81" s="347" t="s">
        <v>288</v>
      </c>
      <c r="C81" s="348"/>
      <c r="D81" s="348"/>
      <c r="E81" s="348"/>
      <c r="F81" s="348"/>
      <c r="G81" s="348"/>
      <c r="H81" s="348"/>
      <c r="I81" s="348"/>
      <c r="J81" s="348"/>
      <c r="K81" s="348"/>
      <c r="L81" s="91"/>
      <c r="M81" s="92"/>
    </row>
    <row r="82" spans="1:15" ht="27" customHeight="1" thickBot="1" x14ac:dyDescent="0.6">
      <c r="A82" s="49"/>
      <c r="B82" s="344" t="s">
        <v>1</v>
      </c>
      <c r="C82" s="345"/>
      <c r="D82" s="345"/>
      <c r="E82" s="345"/>
      <c r="F82" s="345"/>
      <c r="G82" s="345"/>
      <c r="H82" s="345"/>
      <c r="I82" s="345"/>
      <c r="J82" s="345"/>
      <c r="K82" s="345"/>
      <c r="L82" s="345"/>
      <c r="M82" s="346"/>
    </row>
    <row r="83" spans="1:15" ht="14.7" thickBot="1" x14ac:dyDescent="0.6">
      <c r="A83" s="49"/>
      <c r="B83" s="100"/>
      <c r="E83" s="98"/>
      <c r="F83" s="98"/>
      <c r="G83" s="98"/>
      <c r="H83" s="98"/>
      <c r="I83" s="98"/>
      <c r="J83" s="98"/>
      <c r="K83" s="101"/>
      <c r="L83" s="94"/>
      <c r="M83" s="94"/>
      <c r="N83" s="99"/>
      <c r="O83" s="99"/>
    </row>
    <row r="84" spans="1:15" ht="28.2" customHeight="1" thickBot="1" x14ac:dyDescent="0.6">
      <c r="B84" s="102" t="s">
        <v>121</v>
      </c>
      <c r="C84" s="445" t="s">
        <v>293</v>
      </c>
      <c r="D84" s="446"/>
      <c r="E84" s="446"/>
      <c r="F84" s="446"/>
      <c r="G84" s="446"/>
      <c r="H84" s="446"/>
      <c r="I84" s="446"/>
      <c r="J84" s="447"/>
      <c r="K84" s="287" t="s">
        <v>1</v>
      </c>
      <c r="L84" s="281" t="s">
        <v>1</v>
      </c>
      <c r="M84" s="134"/>
    </row>
    <row r="85" spans="1:15" ht="15.75" customHeight="1" outlineLevel="1" x14ac:dyDescent="0.55000000000000004">
      <c r="B85" s="490" t="s">
        <v>92</v>
      </c>
      <c r="C85" s="492" t="s">
        <v>140</v>
      </c>
      <c r="D85" s="493"/>
      <c r="E85" s="403" t="s">
        <v>143</v>
      </c>
      <c r="F85" s="403"/>
      <c r="G85" s="403"/>
      <c r="H85" s="403"/>
      <c r="I85" s="403"/>
      <c r="J85" s="404"/>
      <c r="K85" s="276" t="s">
        <v>1</v>
      </c>
      <c r="L85" s="397"/>
      <c r="M85" s="398"/>
    </row>
    <row r="86" spans="1:15" ht="29.25" customHeight="1" outlineLevel="1" thickBot="1" x14ac:dyDescent="0.6">
      <c r="B86" s="491"/>
      <c r="C86" s="456" t="s">
        <v>141</v>
      </c>
      <c r="D86" s="457"/>
      <c r="E86" s="454" t="s">
        <v>151</v>
      </c>
      <c r="F86" s="454"/>
      <c r="G86" s="454"/>
      <c r="H86" s="454"/>
      <c r="I86" s="454"/>
      <c r="J86" s="455"/>
      <c r="K86" s="277" t="s">
        <v>1</v>
      </c>
      <c r="L86" s="399"/>
      <c r="M86" s="400"/>
    </row>
    <row r="87" spans="1:15" ht="12.75" customHeight="1" x14ac:dyDescent="0.55000000000000004">
      <c r="A87" s="49"/>
      <c r="B87" s="401" t="s">
        <v>306</v>
      </c>
      <c r="C87" s="402"/>
      <c r="D87" s="402"/>
      <c r="E87" s="402"/>
      <c r="F87" s="402"/>
      <c r="G87" s="402"/>
      <c r="H87" s="402"/>
      <c r="I87" s="402"/>
      <c r="J87" s="402"/>
      <c r="K87" s="402"/>
      <c r="L87" s="91"/>
      <c r="M87" s="92"/>
    </row>
    <row r="88" spans="1:15" ht="27" customHeight="1" x14ac:dyDescent="0.55000000000000004">
      <c r="A88" s="49"/>
      <c r="B88" s="349"/>
      <c r="C88" s="350"/>
      <c r="D88" s="350"/>
      <c r="E88" s="350"/>
      <c r="F88" s="350"/>
      <c r="G88" s="350"/>
      <c r="H88" s="350"/>
      <c r="I88" s="350"/>
      <c r="J88" s="350"/>
      <c r="K88" s="350"/>
      <c r="L88" s="350"/>
      <c r="M88" s="351"/>
    </row>
    <row r="89" spans="1:15" ht="13.2" customHeight="1" collapsed="1" x14ac:dyDescent="0.55000000000000004">
      <c r="B89" s="347" t="s">
        <v>288</v>
      </c>
      <c r="C89" s="348"/>
      <c r="D89" s="348"/>
      <c r="E89" s="348"/>
      <c r="F89" s="348"/>
      <c r="G89" s="348"/>
      <c r="H89" s="348"/>
      <c r="I89" s="348"/>
      <c r="J89" s="348"/>
      <c r="K89" s="348"/>
      <c r="L89" s="91"/>
      <c r="M89" s="92"/>
    </row>
    <row r="90" spans="1:15" ht="27" customHeight="1" thickBot="1" x14ac:dyDescent="0.6">
      <c r="B90" s="344" t="s">
        <v>1</v>
      </c>
      <c r="C90" s="345"/>
      <c r="D90" s="345"/>
      <c r="E90" s="345"/>
      <c r="F90" s="345"/>
      <c r="G90" s="345"/>
      <c r="H90" s="345"/>
      <c r="I90" s="345"/>
      <c r="J90" s="345"/>
      <c r="K90" s="345"/>
      <c r="L90" s="345"/>
      <c r="M90" s="346"/>
    </row>
    <row r="91" spans="1:15" ht="13.2" customHeight="1" thickBot="1" x14ac:dyDescent="0.6">
      <c r="B91" s="77"/>
      <c r="C91" s="77"/>
      <c r="D91" s="77"/>
      <c r="E91" s="77"/>
      <c r="F91" s="77"/>
      <c r="G91" s="77"/>
      <c r="H91" s="77"/>
      <c r="I91" s="77"/>
      <c r="J91" s="77"/>
      <c r="K91" s="77"/>
      <c r="L91" s="77"/>
      <c r="M91" s="77"/>
    </row>
    <row r="92" spans="1:15" ht="28.2" customHeight="1" thickBot="1" x14ac:dyDescent="0.6">
      <c r="A92" s="49"/>
      <c r="B92" s="96" t="s">
        <v>122</v>
      </c>
      <c r="C92" s="448" t="s">
        <v>294</v>
      </c>
      <c r="D92" s="446"/>
      <c r="E92" s="446"/>
      <c r="F92" s="446"/>
      <c r="G92" s="446"/>
      <c r="H92" s="446"/>
      <c r="I92" s="446"/>
      <c r="J92" s="449"/>
      <c r="K92" s="288" t="s">
        <v>1</v>
      </c>
      <c r="L92" s="289" t="s">
        <v>1</v>
      </c>
      <c r="M92" s="134"/>
    </row>
    <row r="93" spans="1:15" ht="12.75" customHeight="1" x14ac:dyDescent="0.55000000000000004">
      <c r="A93" s="49"/>
      <c r="B93" s="401" t="s">
        <v>306</v>
      </c>
      <c r="C93" s="402"/>
      <c r="D93" s="402"/>
      <c r="E93" s="402"/>
      <c r="F93" s="402"/>
      <c r="G93" s="402"/>
      <c r="H93" s="402"/>
      <c r="I93" s="402"/>
      <c r="J93" s="402"/>
      <c r="K93" s="402"/>
      <c r="L93" s="91"/>
      <c r="M93" s="92"/>
    </row>
    <row r="94" spans="1:15" ht="27" customHeight="1" x14ac:dyDescent="0.55000000000000004">
      <c r="B94" s="349"/>
      <c r="C94" s="350"/>
      <c r="D94" s="350"/>
      <c r="E94" s="350"/>
      <c r="F94" s="350"/>
      <c r="G94" s="350"/>
      <c r="H94" s="350"/>
      <c r="I94" s="350"/>
      <c r="J94" s="350"/>
      <c r="K94" s="350"/>
      <c r="L94" s="350"/>
      <c r="M94" s="351"/>
    </row>
    <row r="95" spans="1:15" ht="13.2" customHeight="1" collapsed="1" x14ac:dyDescent="0.55000000000000004">
      <c r="B95" s="347" t="s">
        <v>288</v>
      </c>
      <c r="C95" s="348"/>
      <c r="D95" s="348"/>
      <c r="E95" s="348"/>
      <c r="F95" s="348"/>
      <c r="G95" s="348"/>
      <c r="H95" s="348"/>
      <c r="I95" s="348"/>
      <c r="J95" s="348"/>
      <c r="K95" s="348"/>
      <c r="L95" s="91"/>
      <c r="M95" s="92"/>
    </row>
    <row r="96" spans="1:15" ht="27" customHeight="1" thickBot="1" x14ac:dyDescent="0.6">
      <c r="B96" s="344" t="s">
        <v>1</v>
      </c>
      <c r="C96" s="345"/>
      <c r="D96" s="345"/>
      <c r="E96" s="345"/>
      <c r="F96" s="345"/>
      <c r="G96" s="345"/>
      <c r="H96" s="345"/>
      <c r="I96" s="345"/>
      <c r="J96" s="345"/>
      <c r="K96" s="345"/>
      <c r="L96" s="345"/>
      <c r="M96" s="346"/>
    </row>
    <row r="97" spans="1:13" ht="14.7" thickBot="1" x14ac:dyDescent="0.6">
      <c r="A97" s="49"/>
      <c r="B97" s="100"/>
      <c r="K97" s="136"/>
    </row>
    <row r="98" spans="1:13" ht="28.2" customHeight="1" thickBot="1" x14ac:dyDescent="0.6">
      <c r="A98" s="49"/>
      <c r="B98" s="104" t="s">
        <v>123</v>
      </c>
      <c r="C98" s="450" t="s">
        <v>295</v>
      </c>
      <c r="D98" s="451"/>
      <c r="E98" s="451"/>
      <c r="F98" s="451"/>
      <c r="G98" s="451"/>
      <c r="H98" s="451"/>
      <c r="I98" s="451"/>
      <c r="J98" s="452"/>
      <c r="K98" s="290" t="s">
        <v>1</v>
      </c>
      <c r="L98" s="291" t="s">
        <v>1</v>
      </c>
      <c r="M98" s="135"/>
    </row>
    <row r="99" spans="1:13" ht="33.75" customHeight="1" outlineLevel="1" thickBot="1" x14ac:dyDescent="0.6">
      <c r="B99" s="105" t="s">
        <v>92</v>
      </c>
      <c r="C99" s="106" t="s">
        <v>140</v>
      </c>
      <c r="D99" s="535" t="s">
        <v>145</v>
      </c>
      <c r="E99" s="536"/>
      <c r="F99" s="536"/>
      <c r="G99" s="536"/>
      <c r="H99" s="536"/>
      <c r="I99" s="536"/>
      <c r="J99" s="537"/>
      <c r="K99" s="290" t="s">
        <v>1</v>
      </c>
      <c r="L99" s="355"/>
      <c r="M99" s="356"/>
    </row>
    <row r="100" spans="1:13" ht="12.75" customHeight="1" x14ac:dyDescent="0.55000000000000004">
      <c r="B100" s="393" t="s">
        <v>307</v>
      </c>
      <c r="C100" s="394"/>
      <c r="D100" s="394"/>
      <c r="E100" s="394"/>
      <c r="F100" s="394"/>
      <c r="G100" s="394"/>
      <c r="H100" s="394"/>
      <c r="I100" s="394"/>
      <c r="J100" s="394"/>
      <c r="K100" s="394"/>
      <c r="L100" s="91"/>
      <c r="M100" s="92"/>
    </row>
    <row r="101" spans="1:13" ht="27" customHeight="1" x14ac:dyDescent="0.55000000000000004">
      <c r="B101" s="349"/>
      <c r="C101" s="350"/>
      <c r="D101" s="350"/>
      <c r="E101" s="350"/>
      <c r="F101" s="350"/>
      <c r="G101" s="350"/>
      <c r="H101" s="350"/>
      <c r="I101" s="350"/>
      <c r="J101" s="350"/>
      <c r="K101" s="350"/>
      <c r="L101" s="350"/>
      <c r="M101" s="351"/>
    </row>
    <row r="102" spans="1:13" ht="13.2" customHeight="1" collapsed="1" x14ac:dyDescent="0.55000000000000004">
      <c r="A102" s="49"/>
      <c r="B102" s="347" t="s">
        <v>288</v>
      </c>
      <c r="C102" s="348"/>
      <c r="D102" s="348"/>
      <c r="E102" s="348"/>
      <c r="F102" s="348"/>
      <c r="G102" s="348"/>
      <c r="H102" s="348"/>
      <c r="I102" s="348"/>
      <c r="J102" s="348"/>
      <c r="K102" s="348"/>
      <c r="L102" s="91"/>
      <c r="M102" s="92"/>
    </row>
    <row r="103" spans="1:13" ht="27" customHeight="1" thickBot="1" x14ac:dyDescent="0.6">
      <c r="A103" s="49"/>
      <c r="B103" s="344" t="s">
        <v>1</v>
      </c>
      <c r="C103" s="345"/>
      <c r="D103" s="345"/>
      <c r="E103" s="345"/>
      <c r="F103" s="345"/>
      <c r="G103" s="345"/>
      <c r="H103" s="345"/>
      <c r="I103" s="345"/>
      <c r="J103" s="345"/>
      <c r="K103" s="345"/>
      <c r="L103" s="345"/>
      <c r="M103" s="346"/>
    </row>
    <row r="104" spans="1:13" ht="14.7" thickBot="1" x14ac:dyDescent="0.6">
      <c r="B104" s="32"/>
      <c r="K104" s="103"/>
    </row>
    <row r="105" spans="1:13" ht="33" customHeight="1" thickBot="1" x14ac:dyDescent="0.6">
      <c r="B105" s="96" t="s">
        <v>139</v>
      </c>
      <c r="C105" s="369" t="s">
        <v>296</v>
      </c>
      <c r="D105" s="370"/>
      <c r="E105" s="370"/>
      <c r="F105" s="370"/>
      <c r="G105" s="370"/>
      <c r="H105" s="370"/>
      <c r="I105" s="370"/>
      <c r="J105" s="371"/>
      <c r="K105" s="288" t="s">
        <v>1</v>
      </c>
      <c r="L105" s="289" t="s">
        <v>1</v>
      </c>
      <c r="M105" s="134"/>
    </row>
    <row r="106" spans="1:13" ht="12.75" customHeight="1" x14ac:dyDescent="0.55000000000000004">
      <c r="B106" s="401" t="s">
        <v>306</v>
      </c>
      <c r="C106" s="402"/>
      <c r="D106" s="402"/>
      <c r="E106" s="402"/>
      <c r="F106" s="402"/>
      <c r="G106" s="402"/>
      <c r="H106" s="402"/>
      <c r="I106" s="402"/>
      <c r="J106" s="402"/>
      <c r="K106" s="402"/>
      <c r="L106" s="91"/>
      <c r="M106" s="92"/>
    </row>
    <row r="107" spans="1:13" ht="27" customHeight="1" x14ac:dyDescent="0.55000000000000004">
      <c r="A107" s="49"/>
      <c r="B107" s="349"/>
      <c r="C107" s="350"/>
      <c r="D107" s="350"/>
      <c r="E107" s="350"/>
      <c r="F107" s="350"/>
      <c r="G107" s="350"/>
      <c r="H107" s="350"/>
      <c r="I107" s="350"/>
      <c r="J107" s="350"/>
      <c r="K107" s="350"/>
      <c r="L107" s="350"/>
      <c r="M107" s="351"/>
    </row>
    <row r="108" spans="1:13" ht="13.2" customHeight="1" collapsed="1" x14ac:dyDescent="0.55000000000000004">
      <c r="A108" s="49"/>
      <c r="B108" s="347" t="s">
        <v>288</v>
      </c>
      <c r="C108" s="348"/>
      <c r="D108" s="348"/>
      <c r="E108" s="348"/>
      <c r="F108" s="348"/>
      <c r="G108" s="348"/>
      <c r="H108" s="348"/>
      <c r="I108" s="348"/>
      <c r="J108" s="348"/>
      <c r="K108" s="348"/>
      <c r="L108" s="91"/>
      <c r="M108" s="92"/>
    </row>
    <row r="109" spans="1:13" ht="27" customHeight="1" thickBot="1" x14ac:dyDescent="0.6">
      <c r="B109" s="344" t="s">
        <v>1</v>
      </c>
      <c r="C109" s="345"/>
      <c r="D109" s="345"/>
      <c r="E109" s="345"/>
      <c r="F109" s="345"/>
      <c r="G109" s="345"/>
      <c r="H109" s="345"/>
      <c r="I109" s="345"/>
      <c r="J109" s="345"/>
      <c r="K109" s="345"/>
      <c r="L109" s="345"/>
      <c r="M109" s="346"/>
    </row>
    <row r="110" spans="1:13" ht="14.7" thickBot="1" x14ac:dyDescent="0.6">
      <c r="B110" s="32"/>
      <c r="K110" s="103"/>
    </row>
    <row r="111" spans="1:13" ht="30" customHeight="1" thickBot="1" x14ac:dyDescent="0.6">
      <c r="B111" s="96" t="s">
        <v>152</v>
      </c>
      <c r="C111" s="390" t="s">
        <v>297</v>
      </c>
      <c r="D111" s="391"/>
      <c r="E111" s="391"/>
      <c r="F111" s="391"/>
      <c r="G111" s="391"/>
      <c r="H111" s="391"/>
      <c r="I111" s="391"/>
      <c r="J111" s="392"/>
      <c r="K111" s="288" t="s">
        <v>1</v>
      </c>
      <c r="L111" s="289" t="s">
        <v>1</v>
      </c>
      <c r="M111" s="134"/>
    </row>
    <row r="112" spans="1:13" ht="29.25" customHeight="1" outlineLevel="1" x14ac:dyDescent="0.55000000000000004">
      <c r="A112" s="49"/>
      <c r="B112" s="425" t="s">
        <v>92</v>
      </c>
      <c r="C112" s="438" t="s">
        <v>141</v>
      </c>
      <c r="D112" s="538" t="s">
        <v>251</v>
      </c>
      <c r="E112" s="428"/>
      <c r="F112" s="428"/>
      <c r="G112" s="428"/>
      <c r="H112" s="428"/>
      <c r="I112" s="428"/>
      <c r="J112" s="539"/>
      <c r="K112" s="270" t="s">
        <v>1</v>
      </c>
      <c r="L112" s="475"/>
      <c r="M112" s="398"/>
    </row>
    <row r="113" spans="1:13" ht="15" customHeight="1" outlineLevel="1" x14ac:dyDescent="0.55000000000000004">
      <c r="A113" s="49"/>
      <c r="B113" s="526"/>
      <c r="C113" s="439"/>
      <c r="D113" s="360" t="s">
        <v>146</v>
      </c>
      <c r="E113" s="361"/>
      <c r="F113" s="361"/>
      <c r="G113" s="361"/>
      <c r="H113" s="361"/>
      <c r="I113" s="361"/>
      <c r="J113" s="362"/>
      <c r="K113" s="292" t="s">
        <v>1</v>
      </c>
      <c r="L113" s="476"/>
      <c r="M113" s="477"/>
    </row>
    <row r="114" spans="1:13" ht="15" customHeight="1" outlineLevel="1" x14ac:dyDescent="0.55000000000000004">
      <c r="B114" s="526"/>
      <c r="C114" s="439"/>
      <c r="D114" s="360" t="s">
        <v>252</v>
      </c>
      <c r="E114" s="361"/>
      <c r="F114" s="361"/>
      <c r="G114" s="361"/>
      <c r="H114" s="361"/>
      <c r="I114" s="361"/>
      <c r="J114" s="362"/>
      <c r="K114" s="292" t="s">
        <v>1</v>
      </c>
      <c r="L114" s="476"/>
      <c r="M114" s="477"/>
    </row>
    <row r="115" spans="1:13" ht="15" customHeight="1" outlineLevel="1" x14ac:dyDescent="0.55000000000000004">
      <c r="B115" s="526"/>
      <c r="C115" s="439"/>
      <c r="D115" s="360" t="s">
        <v>260</v>
      </c>
      <c r="E115" s="361"/>
      <c r="F115" s="361"/>
      <c r="G115" s="361"/>
      <c r="H115" s="361"/>
      <c r="I115" s="361"/>
      <c r="J115" s="362"/>
      <c r="K115" s="292" t="s">
        <v>1</v>
      </c>
      <c r="L115" s="476"/>
      <c r="M115" s="477"/>
    </row>
    <row r="116" spans="1:13" ht="14.25" customHeight="1" outlineLevel="1" x14ac:dyDescent="0.55000000000000004">
      <c r="B116" s="526"/>
      <c r="C116" s="439"/>
      <c r="D116" s="360" t="s">
        <v>147</v>
      </c>
      <c r="E116" s="361"/>
      <c r="F116" s="361"/>
      <c r="G116" s="361"/>
      <c r="H116" s="361"/>
      <c r="I116" s="361"/>
      <c r="J116" s="362"/>
      <c r="K116" s="292" t="s">
        <v>1</v>
      </c>
      <c r="L116" s="476"/>
      <c r="M116" s="477"/>
    </row>
    <row r="117" spans="1:13" ht="15" customHeight="1" outlineLevel="1" x14ac:dyDescent="0.55000000000000004">
      <c r="A117" s="49"/>
      <c r="B117" s="526"/>
      <c r="C117" s="439"/>
      <c r="D117" s="360" t="s">
        <v>253</v>
      </c>
      <c r="E117" s="361"/>
      <c r="F117" s="361"/>
      <c r="G117" s="361"/>
      <c r="H117" s="361"/>
      <c r="I117" s="361"/>
      <c r="J117" s="362"/>
      <c r="K117" s="292" t="s">
        <v>1</v>
      </c>
      <c r="L117" s="476"/>
      <c r="M117" s="477"/>
    </row>
    <row r="118" spans="1:13" ht="14.25" customHeight="1" outlineLevel="1" x14ac:dyDescent="0.55000000000000004">
      <c r="A118" s="49"/>
      <c r="B118" s="526"/>
      <c r="C118" s="439"/>
      <c r="D118" s="360" t="s">
        <v>148</v>
      </c>
      <c r="E118" s="361"/>
      <c r="F118" s="361"/>
      <c r="G118" s="361"/>
      <c r="H118" s="361"/>
      <c r="I118" s="361"/>
      <c r="J118" s="362"/>
      <c r="K118" s="292" t="s">
        <v>1</v>
      </c>
      <c r="L118" s="476"/>
      <c r="M118" s="477"/>
    </row>
    <row r="119" spans="1:13" ht="70.2" customHeight="1" outlineLevel="1" x14ac:dyDescent="0.55000000000000004">
      <c r="B119" s="526"/>
      <c r="C119" s="439"/>
      <c r="D119" s="926" t="s">
        <v>345</v>
      </c>
      <c r="E119" s="540"/>
      <c r="F119" s="540"/>
      <c r="G119" s="540"/>
      <c r="H119" s="540"/>
      <c r="I119" s="540"/>
      <c r="J119" s="541"/>
      <c r="K119" s="292" t="s">
        <v>1</v>
      </c>
      <c r="L119" s="476"/>
      <c r="M119" s="477"/>
    </row>
    <row r="120" spans="1:13" ht="60.75" customHeight="1" outlineLevel="1" x14ac:dyDescent="0.55000000000000004">
      <c r="B120" s="526"/>
      <c r="C120" s="439"/>
      <c r="D120" s="363" t="s">
        <v>150</v>
      </c>
      <c r="E120" s="364"/>
      <c r="F120" s="364"/>
      <c r="G120" s="364"/>
      <c r="H120" s="364"/>
      <c r="I120" s="364"/>
      <c r="J120" s="365"/>
      <c r="K120" s="292" t="s">
        <v>1</v>
      </c>
      <c r="L120" s="476"/>
      <c r="M120" s="477"/>
    </row>
    <row r="121" spans="1:13" ht="48.75" customHeight="1" outlineLevel="1" thickBot="1" x14ac:dyDescent="0.6">
      <c r="B121" s="426"/>
      <c r="C121" s="440"/>
      <c r="D121" s="366" t="s">
        <v>254</v>
      </c>
      <c r="E121" s="367"/>
      <c r="F121" s="367"/>
      <c r="G121" s="367"/>
      <c r="H121" s="367"/>
      <c r="I121" s="367"/>
      <c r="J121" s="368"/>
      <c r="K121" s="272" t="s">
        <v>1</v>
      </c>
      <c r="L121" s="478"/>
      <c r="M121" s="400"/>
    </row>
    <row r="122" spans="1:13" ht="12.75" customHeight="1" x14ac:dyDescent="0.55000000000000004">
      <c r="A122" s="49"/>
      <c r="B122" s="401" t="s">
        <v>306</v>
      </c>
      <c r="C122" s="402"/>
      <c r="D122" s="402"/>
      <c r="E122" s="402"/>
      <c r="F122" s="402"/>
      <c r="G122" s="402"/>
      <c r="H122" s="402"/>
      <c r="I122" s="402"/>
      <c r="J122" s="402"/>
      <c r="K122" s="402"/>
      <c r="L122" s="91"/>
      <c r="M122" s="92"/>
    </row>
    <row r="123" spans="1:13" ht="27" customHeight="1" x14ac:dyDescent="0.55000000000000004">
      <c r="A123" s="49"/>
      <c r="B123" s="349"/>
      <c r="C123" s="350"/>
      <c r="D123" s="350"/>
      <c r="E123" s="350"/>
      <c r="F123" s="350"/>
      <c r="G123" s="350"/>
      <c r="H123" s="350"/>
      <c r="I123" s="350"/>
      <c r="J123" s="350"/>
      <c r="K123" s="350"/>
      <c r="L123" s="350"/>
      <c r="M123" s="351"/>
    </row>
    <row r="124" spans="1:13" ht="13.2" customHeight="1" collapsed="1" x14ac:dyDescent="0.55000000000000004">
      <c r="B124" s="347" t="s">
        <v>288</v>
      </c>
      <c r="C124" s="348"/>
      <c r="D124" s="348"/>
      <c r="E124" s="348"/>
      <c r="F124" s="348"/>
      <c r="G124" s="348"/>
      <c r="H124" s="348"/>
      <c r="I124" s="348"/>
      <c r="J124" s="348"/>
      <c r="K124" s="348"/>
      <c r="L124" s="91"/>
      <c r="M124" s="92"/>
    </row>
    <row r="125" spans="1:13" ht="27" customHeight="1" thickBot="1" x14ac:dyDescent="0.6">
      <c r="B125" s="344" t="s">
        <v>1</v>
      </c>
      <c r="C125" s="345"/>
      <c r="D125" s="345"/>
      <c r="E125" s="345"/>
      <c r="F125" s="345"/>
      <c r="G125" s="345"/>
      <c r="H125" s="345"/>
      <c r="I125" s="345"/>
      <c r="J125" s="345"/>
      <c r="K125" s="345"/>
      <c r="L125" s="345"/>
      <c r="M125" s="346"/>
    </row>
    <row r="126" spans="1:13" ht="14.7" thickBot="1" x14ac:dyDescent="0.6">
      <c r="B126" s="100"/>
      <c r="E126" s="453"/>
      <c r="F126" s="453"/>
      <c r="G126" s="453"/>
      <c r="H126" s="453"/>
      <c r="I126" s="453"/>
      <c r="J126" s="453"/>
    </row>
    <row r="127" spans="1:13" ht="62.25" customHeight="1" thickBot="1" x14ac:dyDescent="0.6">
      <c r="A127" s="49"/>
      <c r="B127" s="96" t="s">
        <v>171</v>
      </c>
      <c r="C127" s="448" t="s">
        <v>298</v>
      </c>
      <c r="D127" s="446"/>
      <c r="E127" s="446"/>
      <c r="F127" s="446"/>
      <c r="G127" s="446"/>
      <c r="H127" s="446"/>
      <c r="I127" s="446"/>
      <c r="J127" s="449"/>
      <c r="K127" s="288" t="s">
        <v>1</v>
      </c>
      <c r="L127" s="289" t="s">
        <v>1</v>
      </c>
      <c r="M127" s="134"/>
    </row>
    <row r="128" spans="1:13" ht="12.75" customHeight="1" x14ac:dyDescent="0.55000000000000004">
      <c r="A128" s="49"/>
      <c r="B128" s="401" t="s">
        <v>306</v>
      </c>
      <c r="C128" s="402"/>
      <c r="D128" s="402"/>
      <c r="E128" s="402"/>
      <c r="F128" s="402"/>
      <c r="G128" s="402"/>
      <c r="H128" s="402"/>
      <c r="I128" s="402"/>
      <c r="J128" s="402"/>
      <c r="K128" s="402"/>
      <c r="L128" s="91"/>
      <c r="M128" s="92"/>
    </row>
    <row r="129" spans="1:13" ht="27" customHeight="1" x14ac:dyDescent="0.55000000000000004">
      <c r="B129" s="349"/>
      <c r="C129" s="350"/>
      <c r="D129" s="350"/>
      <c r="E129" s="350"/>
      <c r="F129" s="350"/>
      <c r="G129" s="350"/>
      <c r="H129" s="350"/>
      <c r="I129" s="350"/>
      <c r="J129" s="350"/>
      <c r="K129" s="350"/>
      <c r="L129" s="350"/>
      <c r="M129" s="351"/>
    </row>
    <row r="130" spans="1:13" ht="13.2" customHeight="1" collapsed="1" x14ac:dyDescent="0.55000000000000004">
      <c r="B130" s="347" t="s">
        <v>288</v>
      </c>
      <c r="C130" s="348"/>
      <c r="D130" s="348"/>
      <c r="E130" s="348"/>
      <c r="F130" s="348"/>
      <c r="G130" s="348"/>
      <c r="H130" s="348"/>
      <c r="I130" s="348"/>
      <c r="J130" s="348"/>
      <c r="K130" s="348"/>
      <c r="L130" s="91"/>
      <c r="M130" s="92"/>
    </row>
    <row r="131" spans="1:13" ht="27" customHeight="1" thickBot="1" x14ac:dyDescent="0.6">
      <c r="B131" s="344" t="s">
        <v>1</v>
      </c>
      <c r="C131" s="345"/>
      <c r="D131" s="345"/>
      <c r="E131" s="345"/>
      <c r="F131" s="345"/>
      <c r="G131" s="345"/>
      <c r="H131" s="345"/>
      <c r="I131" s="345"/>
      <c r="J131" s="345"/>
      <c r="K131" s="345"/>
      <c r="L131" s="345"/>
      <c r="M131" s="346"/>
    </row>
    <row r="132" spans="1:13" ht="14.7" thickBot="1" x14ac:dyDescent="0.6">
      <c r="A132" s="49"/>
      <c r="B132" s="100"/>
    </row>
    <row r="133" spans="1:13" ht="42.75" customHeight="1" thickBot="1" x14ac:dyDescent="0.6">
      <c r="A133" s="49"/>
      <c r="B133" s="96" t="s">
        <v>206</v>
      </c>
      <c r="C133" s="448" t="s">
        <v>299</v>
      </c>
      <c r="D133" s="446"/>
      <c r="E133" s="446"/>
      <c r="F133" s="446"/>
      <c r="G133" s="446"/>
      <c r="H133" s="446"/>
      <c r="I133" s="446"/>
      <c r="J133" s="449"/>
      <c r="K133" s="288" t="s">
        <v>1</v>
      </c>
      <c r="L133" s="289" t="s">
        <v>1</v>
      </c>
      <c r="M133" s="134"/>
    </row>
    <row r="134" spans="1:13" ht="34.950000000000003" customHeight="1" outlineLevel="1" thickBot="1" x14ac:dyDescent="0.6">
      <c r="B134" s="105" t="s">
        <v>92</v>
      </c>
      <c r="C134" s="107" t="s">
        <v>141</v>
      </c>
      <c r="D134" s="532" t="s">
        <v>153</v>
      </c>
      <c r="E134" s="533"/>
      <c r="F134" s="533"/>
      <c r="G134" s="533"/>
      <c r="H134" s="533"/>
      <c r="I134" s="533"/>
      <c r="J134" s="534"/>
      <c r="K134" s="293" t="s">
        <v>1</v>
      </c>
      <c r="L134" s="355"/>
      <c r="M134" s="356"/>
    </row>
    <row r="135" spans="1:13" ht="12.75" customHeight="1" x14ac:dyDescent="0.55000000000000004">
      <c r="B135" s="401" t="s">
        <v>306</v>
      </c>
      <c r="C135" s="402"/>
      <c r="D135" s="402"/>
      <c r="E135" s="402"/>
      <c r="F135" s="402"/>
      <c r="G135" s="402"/>
      <c r="H135" s="402"/>
      <c r="I135" s="402"/>
      <c r="J135" s="402"/>
      <c r="K135" s="402"/>
      <c r="L135" s="91"/>
      <c r="M135" s="92"/>
    </row>
    <row r="136" spans="1:13" ht="27" customHeight="1" x14ac:dyDescent="0.55000000000000004">
      <c r="B136" s="349"/>
      <c r="C136" s="350"/>
      <c r="D136" s="350"/>
      <c r="E136" s="350"/>
      <c r="F136" s="350"/>
      <c r="G136" s="350"/>
      <c r="H136" s="350"/>
      <c r="I136" s="350"/>
      <c r="J136" s="350"/>
      <c r="K136" s="350"/>
      <c r="L136" s="350"/>
      <c r="M136" s="351"/>
    </row>
    <row r="137" spans="1:13" ht="13.2" customHeight="1" collapsed="1" x14ac:dyDescent="0.55000000000000004">
      <c r="A137" s="49"/>
      <c r="B137" s="347" t="s">
        <v>288</v>
      </c>
      <c r="C137" s="348"/>
      <c r="D137" s="348"/>
      <c r="E137" s="348"/>
      <c r="F137" s="348"/>
      <c r="G137" s="348"/>
      <c r="H137" s="348"/>
      <c r="I137" s="348"/>
      <c r="J137" s="348"/>
      <c r="K137" s="348"/>
      <c r="L137" s="91"/>
      <c r="M137" s="92"/>
    </row>
    <row r="138" spans="1:13" ht="27" customHeight="1" thickBot="1" x14ac:dyDescent="0.6">
      <c r="A138" s="49"/>
      <c r="B138" s="344" t="s">
        <v>1</v>
      </c>
      <c r="C138" s="345"/>
      <c r="D138" s="345"/>
      <c r="E138" s="345"/>
      <c r="F138" s="345"/>
      <c r="G138" s="345"/>
      <c r="H138" s="345"/>
      <c r="I138" s="345"/>
      <c r="J138" s="345"/>
      <c r="K138" s="345"/>
      <c r="L138" s="345"/>
      <c r="M138" s="346"/>
    </row>
    <row r="139" spans="1:13" ht="15" customHeight="1" x14ac:dyDescent="0.55000000000000004">
      <c r="A139" s="49"/>
      <c r="B139" s="77"/>
      <c r="C139" s="77"/>
      <c r="D139" s="77"/>
      <c r="E139" s="77"/>
      <c r="F139" s="77"/>
      <c r="G139" s="77"/>
      <c r="H139" s="77"/>
      <c r="I139" s="77"/>
      <c r="J139" s="77"/>
      <c r="K139" s="77"/>
      <c r="L139" s="77"/>
      <c r="M139" s="77"/>
    </row>
    <row r="140" spans="1:13" ht="14.7" thickBot="1" x14ac:dyDescent="0.6">
      <c r="B140" s="100"/>
    </row>
    <row r="141" spans="1:13" ht="13.95" customHeight="1" x14ac:dyDescent="0.55000000000000004">
      <c r="B141" s="378" t="s">
        <v>156</v>
      </c>
      <c r="C141" s="379"/>
      <c r="D141" s="379"/>
      <c r="E141" s="379"/>
      <c r="F141" s="379"/>
      <c r="G141" s="379"/>
      <c r="H141" s="379"/>
      <c r="I141" s="379"/>
      <c r="J141" s="379"/>
      <c r="K141" s="81" t="s">
        <v>82</v>
      </c>
      <c r="L141" s="382" t="s">
        <v>79</v>
      </c>
      <c r="M141" s="384" t="s">
        <v>80</v>
      </c>
    </row>
    <row r="142" spans="1:13" ht="10.95" customHeight="1" thickBot="1" x14ac:dyDescent="0.6">
      <c r="A142" s="49"/>
      <c r="B142" s="380"/>
      <c r="C142" s="381"/>
      <c r="D142" s="381"/>
      <c r="E142" s="381"/>
      <c r="F142" s="381"/>
      <c r="G142" s="381"/>
      <c r="H142" s="381"/>
      <c r="I142" s="381"/>
      <c r="J142" s="381"/>
      <c r="K142" s="97" t="s">
        <v>83</v>
      </c>
      <c r="L142" s="383"/>
      <c r="M142" s="385"/>
    </row>
    <row r="143" spans="1:13" ht="32.25" customHeight="1" thickBot="1" x14ac:dyDescent="0.6">
      <c r="A143" s="49"/>
      <c r="B143" s="104" t="s">
        <v>154</v>
      </c>
      <c r="C143" s="375" t="s">
        <v>155</v>
      </c>
      <c r="D143" s="376"/>
      <c r="E143" s="376"/>
      <c r="F143" s="376"/>
      <c r="G143" s="376"/>
      <c r="H143" s="376"/>
      <c r="I143" s="376"/>
      <c r="J143" s="377"/>
      <c r="K143" s="294" t="s">
        <v>1</v>
      </c>
      <c r="L143" s="295" t="s">
        <v>1</v>
      </c>
      <c r="M143" s="129"/>
    </row>
    <row r="144" spans="1:13" ht="34.950000000000003" customHeight="1" outlineLevel="1" thickBot="1" x14ac:dyDescent="0.6">
      <c r="B144" s="105" t="s">
        <v>92</v>
      </c>
      <c r="C144" s="108" t="s">
        <v>228</v>
      </c>
      <c r="D144" s="369" t="s">
        <v>255</v>
      </c>
      <c r="E144" s="370"/>
      <c r="F144" s="370"/>
      <c r="G144" s="370"/>
      <c r="H144" s="370"/>
      <c r="I144" s="370"/>
      <c r="J144" s="371"/>
      <c r="K144" s="296" t="s">
        <v>1</v>
      </c>
      <c r="L144" s="355"/>
      <c r="M144" s="356"/>
    </row>
    <row r="145" spans="1:13" ht="12.75" customHeight="1" x14ac:dyDescent="0.55000000000000004">
      <c r="B145" s="530" t="s">
        <v>306</v>
      </c>
      <c r="C145" s="531"/>
      <c r="D145" s="531"/>
      <c r="E145" s="531"/>
      <c r="F145" s="531"/>
      <c r="G145" s="531"/>
      <c r="H145" s="531"/>
      <c r="I145" s="531"/>
      <c r="J145" s="531"/>
      <c r="K145" s="531"/>
      <c r="L145" s="109"/>
      <c r="M145" s="110"/>
    </row>
    <row r="146" spans="1:13" ht="27" customHeight="1" x14ac:dyDescent="0.55000000000000004">
      <c r="B146" s="349"/>
      <c r="C146" s="350"/>
      <c r="D146" s="350"/>
      <c r="E146" s="350"/>
      <c r="F146" s="350"/>
      <c r="G146" s="350"/>
      <c r="H146" s="350"/>
      <c r="I146" s="350"/>
      <c r="J146" s="350"/>
      <c r="K146" s="350"/>
      <c r="L146" s="350"/>
      <c r="M146" s="351"/>
    </row>
    <row r="147" spans="1:13" ht="13.2" customHeight="1" collapsed="1" x14ac:dyDescent="0.55000000000000004">
      <c r="A147" s="49"/>
      <c r="B147" s="347" t="s">
        <v>288</v>
      </c>
      <c r="C147" s="348"/>
      <c r="D147" s="348"/>
      <c r="E147" s="348"/>
      <c r="F147" s="348"/>
      <c r="G147" s="348"/>
      <c r="H147" s="348"/>
      <c r="I147" s="348"/>
      <c r="J147" s="348"/>
      <c r="K147" s="348"/>
      <c r="L147" s="91"/>
      <c r="M147" s="92"/>
    </row>
    <row r="148" spans="1:13" ht="27" customHeight="1" thickBot="1" x14ac:dyDescent="0.6">
      <c r="A148" s="49"/>
      <c r="B148" s="344" t="s">
        <v>1</v>
      </c>
      <c r="C148" s="345"/>
      <c r="D148" s="345"/>
      <c r="E148" s="345"/>
      <c r="F148" s="345"/>
      <c r="G148" s="345"/>
      <c r="H148" s="345"/>
      <c r="I148" s="345"/>
      <c r="J148" s="345"/>
      <c r="K148" s="345"/>
      <c r="L148" s="345"/>
      <c r="M148" s="346"/>
    </row>
    <row r="149" spans="1:13" ht="14.7" thickBot="1" x14ac:dyDescent="0.6">
      <c r="B149" s="100"/>
    </row>
    <row r="150" spans="1:13" ht="46.5" customHeight="1" thickBot="1" x14ac:dyDescent="0.6">
      <c r="B150" s="96" t="s">
        <v>157</v>
      </c>
      <c r="C150" s="458" t="s">
        <v>158</v>
      </c>
      <c r="D150" s="459"/>
      <c r="E150" s="459"/>
      <c r="F150" s="459"/>
      <c r="G150" s="459"/>
      <c r="H150" s="459"/>
      <c r="I150" s="459"/>
      <c r="J150" s="460"/>
      <c r="K150" s="297" t="s">
        <v>1</v>
      </c>
      <c r="L150" s="289" t="s">
        <v>1</v>
      </c>
      <c r="M150" s="134"/>
    </row>
    <row r="151" spans="1:13" ht="12.75" customHeight="1" x14ac:dyDescent="0.55000000000000004">
      <c r="B151" s="401" t="s">
        <v>306</v>
      </c>
      <c r="C151" s="402"/>
      <c r="D151" s="402"/>
      <c r="E151" s="402"/>
      <c r="F151" s="402"/>
      <c r="G151" s="402"/>
      <c r="H151" s="402"/>
      <c r="I151" s="402"/>
      <c r="J151" s="402"/>
      <c r="K151" s="402"/>
      <c r="L151" s="91"/>
      <c r="M151" s="92"/>
    </row>
    <row r="152" spans="1:13" ht="27" customHeight="1" x14ac:dyDescent="0.55000000000000004">
      <c r="A152" s="49"/>
      <c r="B152" s="349"/>
      <c r="C152" s="350"/>
      <c r="D152" s="350"/>
      <c r="E152" s="350"/>
      <c r="F152" s="350"/>
      <c r="G152" s="350"/>
      <c r="H152" s="350"/>
      <c r="I152" s="350"/>
      <c r="J152" s="350"/>
      <c r="K152" s="350"/>
      <c r="L152" s="350"/>
      <c r="M152" s="351"/>
    </row>
    <row r="153" spans="1:13" ht="13.2" customHeight="1" collapsed="1" x14ac:dyDescent="0.55000000000000004">
      <c r="A153" s="49"/>
      <c r="B153" s="347" t="s">
        <v>288</v>
      </c>
      <c r="C153" s="348"/>
      <c r="D153" s="348"/>
      <c r="E153" s="348"/>
      <c r="F153" s="348"/>
      <c r="G153" s="348"/>
      <c r="H153" s="348"/>
      <c r="I153" s="348"/>
      <c r="J153" s="348"/>
      <c r="K153" s="348"/>
      <c r="L153" s="91"/>
      <c r="M153" s="92"/>
    </row>
    <row r="154" spans="1:13" ht="27" customHeight="1" thickBot="1" x14ac:dyDescent="0.6">
      <c r="B154" s="344" t="s">
        <v>1</v>
      </c>
      <c r="C154" s="345"/>
      <c r="D154" s="345"/>
      <c r="E154" s="345"/>
      <c r="F154" s="345"/>
      <c r="G154" s="345"/>
      <c r="H154" s="345"/>
      <c r="I154" s="345"/>
      <c r="J154" s="345"/>
      <c r="K154" s="345"/>
      <c r="L154" s="345"/>
      <c r="M154" s="346"/>
    </row>
    <row r="155" spans="1:13" ht="14.7" thickBot="1" x14ac:dyDescent="0.6">
      <c r="B155" s="100"/>
    </row>
    <row r="156" spans="1:13" ht="47.25" customHeight="1" thickBot="1" x14ac:dyDescent="0.6">
      <c r="B156" s="96" t="s">
        <v>159</v>
      </c>
      <c r="C156" s="458" t="s">
        <v>300</v>
      </c>
      <c r="D156" s="459"/>
      <c r="E156" s="459"/>
      <c r="F156" s="459"/>
      <c r="G156" s="459"/>
      <c r="H156" s="459"/>
      <c r="I156" s="459"/>
      <c r="J156" s="460"/>
      <c r="K156" s="288" t="s">
        <v>1</v>
      </c>
      <c r="L156" s="289" t="s">
        <v>1</v>
      </c>
      <c r="M156" s="134"/>
    </row>
    <row r="157" spans="1:13" ht="12.75" customHeight="1" x14ac:dyDescent="0.55000000000000004">
      <c r="A157" s="49"/>
      <c r="B157" s="401" t="s">
        <v>306</v>
      </c>
      <c r="C157" s="402"/>
      <c r="D157" s="402"/>
      <c r="E157" s="402"/>
      <c r="F157" s="402"/>
      <c r="G157" s="402"/>
      <c r="H157" s="402"/>
      <c r="I157" s="402"/>
      <c r="J157" s="402"/>
      <c r="K157" s="402"/>
      <c r="L157" s="91"/>
      <c r="M157" s="92"/>
    </row>
    <row r="158" spans="1:13" ht="27" customHeight="1" x14ac:dyDescent="0.55000000000000004">
      <c r="A158" s="49"/>
      <c r="B158" s="349"/>
      <c r="C158" s="350"/>
      <c r="D158" s="350"/>
      <c r="E158" s="350"/>
      <c r="F158" s="350"/>
      <c r="G158" s="350"/>
      <c r="H158" s="350"/>
      <c r="I158" s="350"/>
      <c r="J158" s="350"/>
      <c r="K158" s="350"/>
      <c r="L158" s="350"/>
      <c r="M158" s="351"/>
    </row>
    <row r="159" spans="1:13" ht="13.2" customHeight="1" collapsed="1" x14ac:dyDescent="0.55000000000000004">
      <c r="B159" s="347" t="s">
        <v>288</v>
      </c>
      <c r="C159" s="348"/>
      <c r="D159" s="348"/>
      <c r="E159" s="348"/>
      <c r="F159" s="348"/>
      <c r="G159" s="348"/>
      <c r="H159" s="348"/>
      <c r="I159" s="348"/>
      <c r="J159" s="348"/>
      <c r="K159" s="348"/>
      <c r="L159" s="91"/>
      <c r="M159" s="92"/>
    </row>
    <row r="160" spans="1:13" ht="27" customHeight="1" thickBot="1" x14ac:dyDescent="0.6">
      <c r="B160" s="344" t="s">
        <v>1</v>
      </c>
      <c r="C160" s="345"/>
      <c r="D160" s="345"/>
      <c r="E160" s="345"/>
      <c r="F160" s="345"/>
      <c r="G160" s="345"/>
      <c r="H160" s="345"/>
      <c r="I160" s="345"/>
      <c r="J160" s="345"/>
      <c r="K160" s="345"/>
      <c r="L160" s="345"/>
      <c r="M160" s="346"/>
    </row>
    <row r="161" spans="1:13" ht="14.7" thickBot="1" x14ac:dyDescent="0.6">
      <c r="B161" s="100"/>
      <c r="K161" s="103"/>
    </row>
    <row r="162" spans="1:13" ht="46.5" customHeight="1" thickBot="1" x14ac:dyDescent="0.6">
      <c r="A162" s="49"/>
      <c r="B162" s="96" t="s">
        <v>160</v>
      </c>
      <c r="C162" s="458" t="s">
        <v>172</v>
      </c>
      <c r="D162" s="459"/>
      <c r="E162" s="459"/>
      <c r="F162" s="459"/>
      <c r="G162" s="459"/>
      <c r="H162" s="459"/>
      <c r="I162" s="459"/>
      <c r="J162" s="460"/>
      <c r="K162" s="288" t="s">
        <v>1</v>
      </c>
      <c r="L162" s="289" t="s">
        <v>1</v>
      </c>
      <c r="M162" s="134"/>
    </row>
    <row r="163" spans="1:13" ht="92.25" customHeight="1" outlineLevel="1" x14ac:dyDescent="0.55000000000000004">
      <c r="A163" s="49"/>
      <c r="B163" s="352" t="s">
        <v>92</v>
      </c>
      <c r="C163" s="574" t="s">
        <v>214</v>
      </c>
      <c r="D163" s="527" t="s">
        <v>261</v>
      </c>
      <c r="E163" s="528"/>
      <c r="F163" s="528"/>
      <c r="G163" s="528"/>
      <c r="H163" s="528"/>
      <c r="I163" s="528"/>
      <c r="J163" s="529"/>
      <c r="K163" s="298" t="s">
        <v>1</v>
      </c>
      <c r="L163" s="639"/>
      <c r="M163" s="640"/>
    </row>
    <row r="164" spans="1:13" ht="30.75" customHeight="1" outlineLevel="1" x14ac:dyDescent="0.55000000000000004">
      <c r="B164" s="353"/>
      <c r="C164" s="575"/>
      <c r="D164" s="521" t="s">
        <v>262</v>
      </c>
      <c r="E164" s="522"/>
      <c r="F164" s="522"/>
      <c r="G164" s="522"/>
      <c r="H164" s="522"/>
      <c r="I164" s="522"/>
      <c r="J164" s="523"/>
      <c r="K164" s="299" t="s">
        <v>1</v>
      </c>
      <c r="L164" s="641"/>
      <c r="M164" s="642"/>
    </row>
    <row r="165" spans="1:13" ht="27" customHeight="1" outlineLevel="1" x14ac:dyDescent="0.55000000000000004">
      <c r="B165" s="353"/>
      <c r="C165" s="575"/>
      <c r="D165" s="521" t="s">
        <v>263</v>
      </c>
      <c r="E165" s="522"/>
      <c r="F165" s="522"/>
      <c r="G165" s="522"/>
      <c r="H165" s="522"/>
      <c r="I165" s="522"/>
      <c r="J165" s="523"/>
      <c r="K165" s="299" t="s">
        <v>1</v>
      </c>
      <c r="L165" s="641"/>
      <c r="M165" s="642"/>
    </row>
    <row r="166" spans="1:13" ht="27.75" customHeight="1" outlineLevel="1" x14ac:dyDescent="0.55000000000000004">
      <c r="B166" s="353"/>
      <c r="C166" s="575"/>
      <c r="D166" s="521" t="s">
        <v>231</v>
      </c>
      <c r="E166" s="522"/>
      <c r="F166" s="522"/>
      <c r="G166" s="522"/>
      <c r="H166" s="522"/>
      <c r="I166" s="522"/>
      <c r="J166" s="523"/>
      <c r="K166" s="299" t="s">
        <v>1</v>
      </c>
      <c r="L166" s="641"/>
      <c r="M166" s="642"/>
    </row>
    <row r="167" spans="1:13" ht="27.75" customHeight="1" outlineLevel="1" x14ac:dyDescent="0.55000000000000004">
      <c r="A167" s="49"/>
      <c r="B167" s="353"/>
      <c r="C167" s="575"/>
      <c r="D167" s="521" t="s">
        <v>232</v>
      </c>
      <c r="E167" s="522"/>
      <c r="F167" s="522"/>
      <c r="G167" s="522"/>
      <c r="H167" s="522"/>
      <c r="I167" s="522"/>
      <c r="J167" s="523"/>
      <c r="K167" s="299" t="s">
        <v>1</v>
      </c>
      <c r="L167" s="641"/>
      <c r="M167" s="642"/>
    </row>
    <row r="168" spans="1:13" ht="29.25" customHeight="1" outlineLevel="1" x14ac:dyDescent="0.55000000000000004">
      <c r="A168" s="49"/>
      <c r="B168" s="353"/>
      <c r="C168" s="575"/>
      <c r="D168" s="521" t="s">
        <v>233</v>
      </c>
      <c r="E168" s="522"/>
      <c r="F168" s="522"/>
      <c r="G168" s="522"/>
      <c r="H168" s="522"/>
      <c r="I168" s="522"/>
      <c r="J168" s="523"/>
      <c r="K168" s="299" t="s">
        <v>1</v>
      </c>
      <c r="L168" s="641"/>
      <c r="M168" s="642"/>
    </row>
    <row r="169" spans="1:13" ht="27.75" customHeight="1" outlineLevel="1" thickBot="1" x14ac:dyDescent="0.6">
      <c r="B169" s="354"/>
      <c r="C169" s="576"/>
      <c r="D169" s="564" t="s">
        <v>256</v>
      </c>
      <c r="E169" s="565"/>
      <c r="F169" s="565"/>
      <c r="G169" s="565"/>
      <c r="H169" s="565"/>
      <c r="I169" s="565"/>
      <c r="J169" s="566"/>
      <c r="K169" s="300" t="s">
        <v>1</v>
      </c>
      <c r="L169" s="643"/>
      <c r="M169" s="644"/>
    </row>
    <row r="170" spans="1:13" ht="33" customHeight="1" thickBot="1" x14ac:dyDescent="0.6">
      <c r="B170" s="96" t="s">
        <v>161</v>
      </c>
      <c r="C170" s="458" t="s">
        <v>173</v>
      </c>
      <c r="D170" s="459"/>
      <c r="E170" s="459"/>
      <c r="F170" s="459"/>
      <c r="G170" s="459"/>
      <c r="H170" s="459"/>
      <c r="I170" s="459"/>
      <c r="J170" s="460"/>
      <c r="K170" s="288" t="s">
        <v>1</v>
      </c>
      <c r="L170" s="289" t="s">
        <v>1</v>
      </c>
      <c r="M170" s="134"/>
    </row>
    <row r="171" spans="1:13" ht="28.5" customHeight="1" outlineLevel="1" x14ac:dyDescent="0.55000000000000004">
      <c r="B171" s="352" t="s">
        <v>92</v>
      </c>
      <c r="C171" s="438" t="s">
        <v>225</v>
      </c>
      <c r="D171" s="605" t="s">
        <v>241</v>
      </c>
      <c r="E171" s="606"/>
      <c r="F171" s="606"/>
      <c r="G171" s="606"/>
      <c r="H171" s="606"/>
      <c r="I171" s="606"/>
      <c r="J171" s="607"/>
      <c r="K171" s="301" t="s">
        <v>1</v>
      </c>
      <c r="L171" s="641"/>
      <c r="M171" s="642"/>
    </row>
    <row r="172" spans="1:13" ht="28.5" customHeight="1" outlineLevel="1" x14ac:dyDescent="0.55000000000000004">
      <c r="A172" s="49"/>
      <c r="B172" s="353"/>
      <c r="C172" s="439"/>
      <c r="D172" s="608" t="s">
        <v>240</v>
      </c>
      <c r="E172" s="522"/>
      <c r="F172" s="522"/>
      <c r="G172" s="522"/>
      <c r="H172" s="522"/>
      <c r="I172" s="522"/>
      <c r="J172" s="523"/>
      <c r="K172" s="302" t="s">
        <v>1</v>
      </c>
      <c r="L172" s="641"/>
      <c r="M172" s="642"/>
    </row>
    <row r="173" spans="1:13" ht="27.75" customHeight="1" outlineLevel="1" x14ac:dyDescent="0.55000000000000004">
      <c r="A173" s="49"/>
      <c r="B173" s="353"/>
      <c r="C173" s="439"/>
      <c r="D173" s="608" t="s">
        <v>242</v>
      </c>
      <c r="E173" s="522"/>
      <c r="F173" s="522"/>
      <c r="G173" s="522"/>
      <c r="H173" s="522"/>
      <c r="I173" s="522"/>
      <c r="J173" s="523"/>
      <c r="K173" s="302" t="s">
        <v>1</v>
      </c>
      <c r="L173" s="641"/>
      <c r="M173" s="642"/>
    </row>
    <row r="174" spans="1:13" ht="29.25" customHeight="1" outlineLevel="1" x14ac:dyDescent="0.55000000000000004">
      <c r="B174" s="353"/>
      <c r="C174" s="439"/>
      <c r="D174" s="608" t="s">
        <v>243</v>
      </c>
      <c r="E174" s="522"/>
      <c r="F174" s="522"/>
      <c r="G174" s="522"/>
      <c r="H174" s="522"/>
      <c r="I174" s="522"/>
      <c r="J174" s="523"/>
      <c r="K174" s="302" t="s">
        <v>1</v>
      </c>
      <c r="L174" s="641"/>
      <c r="M174" s="642"/>
    </row>
    <row r="175" spans="1:13" ht="27" customHeight="1" outlineLevel="1" x14ac:dyDescent="0.55000000000000004">
      <c r="B175" s="353"/>
      <c r="C175" s="439"/>
      <c r="D175" s="609" t="s">
        <v>230</v>
      </c>
      <c r="E175" s="609"/>
      <c r="F175" s="609"/>
      <c r="G175" s="609"/>
      <c r="H175" s="609"/>
      <c r="I175" s="609"/>
      <c r="J175" s="610"/>
      <c r="K175" s="302" t="s">
        <v>1</v>
      </c>
      <c r="L175" s="641"/>
      <c r="M175" s="642"/>
    </row>
    <row r="176" spans="1:13" ht="27" customHeight="1" outlineLevel="1" thickBot="1" x14ac:dyDescent="0.6">
      <c r="B176" s="354"/>
      <c r="C176" s="440"/>
      <c r="D176" s="581" t="s">
        <v>229</v>
      </c>
      <c r="E176" s="581"/>
      <c r="F176" s="581"/>
      <c r="G176" s="581"/>
      <c r="H176" s="581"/>
      <c r="I176" s="581"/>
      <c r="J176" s="582"/>
      <c r="K176" s="303" t="s">
        <v>1</v>
      </c>
      <c r="L176" s="643"/>
      <c r="M176" s="644"/>
    </row>
    <row r="177" spans="1:13" ht="30.75" customHeight="1" x14ac:dyDescent="0.55000000000000004">
      <c r="A177" s="49"/>
      <c r="B177" s="83" t="s">
        <v>162</v>
      </c>
      <c r="C177" s="611" t="s">
        <v>301</v>
      </c>
      <c r="D177" s="612"/>
      <c r="E177" s="612"/>
      <c r="F177" s="612"/>
      <c r="G177" s="612"/>
      <c r="H177" s="612"/>
      <c r="I177" s="612"/>
      <c r="J177" s="613"/>
      <c r="K177" s="304" t="s">
        <v>1</v>
      </c>
      <c r="L177" s="305" t="s">
        <v>1</v>
      </c>
      <c r="M177" s="132"/>
    </row>
    <row r="178" spans="1:13" ht="33" customHeight="1" thickBot="1" x14ac:dyDescent="0.6">
      <c r="A178" s="49"/>
      <c r="B178" s="111" t="s">
        <v>164</v>
      </c>
      <c r="C178" s="614" t="s">
        <v>163</v>
      </c>
      <c r="D178" s="615"/>
      <c r="E178" s="615"/>
      <c r="F178" s="615"/>
      <c r="G178" s="615"/>
      <c r="H178" s="615"/>
      <c r="I178" s="615"/>
      <c r="J178" s="616"/>
      <c r="K178" s="306" t="s">
        <v>1</v>
      </c>
      <c r="L178" s="307" t="s">
        <v>1</v>
      </c>
      <c r="M178" s="133"/>
    </row>
    <row r="179" spans="1:13" ht="34.950000000000003" customHeight="1" outlineLevel="1" thickBot="1" x14ac:dyDescent="0.6">
      <c r="B179" s="112" t="s">
        <v>92</v>
      </c>
      <c r="C179" s="113" t="s">
        <v>225</v>
      </c>
      <c r="D179" s="602" t="s">
        <v>234</v>
      </c>
      <c r="E179" s="603"/>
      <c r="F179" s="603"/>
      <c r="G179" s="603"/>
      <c r="H179" s="603"/>
      <c r="I179" s="603"/>
      <c r="J179" s="604"/>
      <c r="K179" s="288" t="s">
        <v>1</v>
      </c>
      <c r="L179" s="579"/>
      <c r="M179" s="580"/>
    </row>
    <row r="180" spans="1:13" ht="50.25" customHeight="1" thickBot="1" x14ac:dyDescent="0.6">
      <c r="B180" s="114" t="s">
        <v>174</v>
      </c>
      <c r="C180" s="357" t="s">
        <v>175</v>
      </c>
      <c r="D180" s="358"/>
      <c r="E180" s="358"/>
      <c r="F180" s="358"/>
      <c r="G180" s="358"/>
      <c r="H180" s="358"/>
      <c r="I180" s="358"/>
      <c r="J180" s="359"/>
      <c r="K180" s="294" t="s">
        <v>1</v>
      </c>
      <c r="L180" s="308" t="s">
        <v>1</v>
      </c>
      <c r="M180" s="137"/>
    </row>
    <row r="181" spans="1:13" ht="46.5" customHeight="1" outlineLevel="1" thickBot="1" x14ac:dyDescent="0.6">
      <c r="B181" s="112" t="s">
        <v>92</v>
      </c>
      <c r="C181" s="113" t="s">
        <v>225</v>
      </c>
      <c r="D181" s="617" t="s">
        <v>235</v>
      </c>
      <c r="E181" s="618"/>
      <c r="F181" s="618"/>
      <c r="G181" s="618"/>
      <c r="H181" s="618"/>
      <c r="I181" s="618"/>
      <c r="J181" s="619"/>
      <c r="K181" s="288" t="s">
        <v>1</v>
      </c>
      <c r="L181" s="579"/>
      <c r="M181" s="580"/>
    </row>
    <row r="182" spans="1:13" ht="12.75" customHeight="1" x14ac:dyDescent="0.55000000000000004">
      <c r="A182" s="49"/>
      <c r="B182" s="401" t="s">
        <v>306</v>
      </c>
      <c r="C182" s="402"/>
      <c r="D182" s="402"/>
      <c r="E182" s="402"/>
      <c r="F182" s="402"/>
      <c r="G182" s="402"/>
      <c r="H182" s="402"/>
      <c r="I182" s="402"/>
      <c r="J182" s="402"/>
      <c r="K182" s="402"/>
      <c r="L182" s="91"/>
      <c r="M182" s="92"/>
    </row>
    <row r="183" spans="1:13" ht="27" customHeight="1" x14ac:dyDescent="0.55000000000000004">
      <c r="A183" s="49"/>
      <c r="B183" s="349"/>
      <c r="C183" s="350"/>
      <c r="D183" s="350"/>
      <c r="E183" s="350"/>
      <c r="F183" s="350"/>
      <c r="G183" s="350"/>
      <c r="H183" s="350"/>
      <c r="I183" s="350"/>
      <c r="J183" s="350"/>
      <c r="K183" s="350"/>
      <c r="L183" s="350"/>
      <c r="M183" s="351"/>
    </row>
    <row r="184" spans="1:13" ht="13.2" customHeight="1" collapsed="1" x14ac:dyDescent="0.55000000000000004">
      <c r="B184" s="347" t="s">
        <v>288</v>
      </c>
      <c r="C184" s="348"/>
      <c r="D184" s="348"/>
      <c r="E184" s="348"/>
      <c r="F184" s="348"/>
      <c r="G184" s="348"/>
      <c r="H184" s="348"/>
      <c r="I184" s="348"/>
      <c r="J184" s="348"/>
      <c r="K184" s="348"/>
      <c r="L184" s="91"/>
      <c r="M184" s="92"/>
    </row>
    <row r="185" spans="1:13" ht="27" customHeight="1" thickBot="1" x14ac:dyDescent="0.6">
      <c r="B185" s="344" t="s">
        <v>1</v>
      </c>
      <c r="C185" s="345"/>
      <c r="D185" s="345"/>
      <c r="E185" s="345"/>
      <c r="F185" s="345"/>
      <c r="G185" s="345"/>
      <c r="H185" s="345"/>
      <c r="I185" s="345"/>
      <c r="J185" s="345"/>
      <c r="K185" s="345"/>
      <c r="L185" s="345"/>
      <c r="M185" s="346"/>
    </row>
    <row r="186" spans="1:13" ht="14.7" thickBot="1" x14ac:dyDescent="0.6">
      <c r="B186" s="100"/>
      <c r="K186" s="103"/>
    </row>
    <row r="187" spans="1:13" ht="30" customHeight="1" x14ac:dyDescent="0.55000000000000004">
      <c r="A187" s="49"/>
      <c r="B187" s="115" t="s">
        <v>176</v>
      </c>
      <c r="C187" s="586" t="s">
        <v>181</v>
      </c>
      <c r="D187" s="587"/>
      <c r="E187" s="587"/>
      <c r="F187" s="587"/>
      <c r="G187" s="587"/>
      <c r="H187" s="587"/>
      <c r="I187" s="587"/>
      <c r="J187" s="588"/>
      <c r="K187" s="309" t="s">
        <v>1</v>
      </c>
      <c r="L187" s="310" t="s">
        <v>1</v>
      </c>
      <c r="M187" s="126"/>
    </row>
    <row r="188" spans="1:13" ht="43.95" customHeight="1" x14ac:dyDescent="0.55000000000000004">
      <c r="A188" s="49"/>
      <c r="B188" s="116" t="s">
        <v>177</v>
      </c>
      <c r="C188" s="542" t="s">
        <v>182</v>
      </c>
      <c r="D188" s="543"/>
      <c r="E188" s="543"/>
      <c r="F188" s="543"/>
      <c r="G188" s="543"/>
      <c r="H188" s="543"/>
      <c r="I188" s="543"/>
      <c r="J188" s="544"/>
      <c r="K188" s="314" t="s">
        <v>1</v>
      </c>
      <c r="L188" s="311" t="s">
        <v>1</v>
      </c>
      <c r="M188" s="127"/>
    </row>
    <row r="189" spans="1:13" ht="45.75" customHeight="1" thickBot="1" x14ac:dyDescent="0.6">
      <c r="B189" s="117" t="s">
        <v>178</v>
      </c>
      <c r="C189" s="545" t="s">
        <v>180</v>
      </c>
      <c r="D189" s="546"/>
      <c r="E189" s="546"/>
      <c r="F189" s="546"/>
      <c r="G189" s="546"/>
      <c r="H189" s="546"/>
      <c r="I189" s="546"/>
      <c r="J189" s="547"/>
      <c r="K189" s="313" t="s">
        <v>1</v>
      </c>
      <c r="L189" s="312" t="s">
        <v>1</v>
      </c>
      <c r="M189" s="128"/>
    </row>
    <row r="190" spans="1:13" ht="12.75" customHeight="1" x14ac:dyDescent="0.55000000000000004">
      <c r="B190" s="401" t="s">
        <v>306</v>
      </c>
      <c r="C190" s="402"/>
      <c r="D190" s="402"/>
      <c r="E190" s="402"/>
      <c r="F190" s="402"/>
      <c r="G190" s="402"/>
      <c r="H190" s="402"/>
      <c r="I190" s="402"/>
      <c r="J190" s="402"/>
      <c r="K190" s="402"/>
      <c r="L190" s="91"/>
      <c r="M190" s="92"/>
    </row>
    <row r="191" spans="1:13" ht="27" customHeight="1" x14ac:dyDescent="0.55000000000000004">
      <c r="B191" s="349"/>
      <c r="C191" s="350"/>
      <c r="D191" s="350"/>
      <c r="E191" s="350"/>
      <c r="F191" s="350"/>
      <c r="G191" s="350"/>
      <c r="H191" s="350"/>
      <c r="I191" s="350"/>
      <c r="J191" s="350"/>
      <c r="K191" s="350"/>
      <c r="L191" s="350"/>
      <c r="M191" s="351"/>
    </row>
    <row r="192" spans="1:13" ht="13.2" customHeight="1" collapsed="1" x14ac:dyDescent="0.55000000000000004">
      <c r="A192" s="49"/>
      <c r="B192" s="347" t="s">
        <v>288</v>
      </c>
      <c r="C192" s="348"/>
      <c r="D192" s="348"/>
      <c r="E192" s="348"/>
      <c r="F192" s="348"/>
      <c r="G192" s="348"/>
      <c r="H192" s="348"/>
      <c r="I192" s="348"/>
      <c r="J192" s="348"/>
      <c r="K192" s="348"/>
      <c r="L192" s="91"/>
      <c r="M192" s="92"/>
    </row>
    <row r="193" spans="1:13" ht="27" customHeight="1" thickBot="1" x14ac:dyDescent="0.6">
      <c r="A193" s="49"/>
      <c r="B193" s="344" t="s">
        <v>1</v>
      </c>
      <c r="C193" s="345"/>
      <c r="D193" s="345"/>
      <c r="E193" s="345"/>
      <c r="F193" s="345"/>
      <c r="G193" s="345"/>
      <c r="H193" s="345"/>
      <c r="I193" s="345"/>
      <c r="J193" s="345"/>
      <c r="K193" s="345"/>
      <c r="L193" s="345"/>
      <c r="M193" s="346"/>
    </row>
    <row r="194" spans="1:13" x14ac:dyDescent="0.55000000000000004">
      <c r="B194" s="100"/>
      <c r="K194" s="103"/>
    </row>
    <row r="195" spans="1:13" ht="14.7" thickBot="1" x14ac:dyDescent="0.6">
      <c r="B195" s="100"/>
      <c r="K195" s="103"/>
    </row>
    <row r="196" spans="1:13" ht="13.95" customHeight="1" x14ac:dyDescent="0.55000000000000004">
      <c r="B196" s="378" t="s">
        <v>184</v>
      </c>
      <c r="C196" s="379"/>
      <c r="D196" s="379"/>
      <c r="E196" s="379"/>
      <c r="F196" s="379"/>
      <c r="G196" s="379"/>
      <c r="H196" s="379"/>
      <c r="I196" s="379"/>
      <c r="J196" s="379"/>
      <c r="K196" s="81" t="s">
        <v>82</v>
      </c>
      <c r="L196" s="382" t="s">
        <v>79</v>
      </c>
      <c r="M196" s="384" t="s">
        <v>80</v>
      </c>
    </row>
    <row r="197" spans="1:13" ht="11.55" customHeight="1" thickBot="1" x14ac:dyDescent="0.6">
      <c r="A197" s="49"/>
      <c r="B197" s="551"/>
      <c r="C197" s="381"/>
      <c r="D197" s="381"/>
      <c r="E197" s="381"/>
      <c r="F197" s="381"/>
      <c r="G197" s="381"/>
      <c r="H197" s="381"/>
      <c r="I197" s="381"/>
      <c r="J197" s="381"/>
      <c r="K197" s="97" t="s">
        <v>83</v>
      </c>
      <c r="L197" s="383"/>
      <c r="M197" s="385"/>
    </row>
    <row r="198" spans="1:13" ht="12.75" customHeight="1" x14ac:dyDescent="0.55000000000000004">
      <c r="A198" s="49"/>
      <c r="B198" s="573" t="s">
        <v>179</v>
      </c>
      <c r="C198" s="375" t="s">
        <v>183</v>
      </c>
      <c r="D198" s="376"/>
      <c r="E198" s="376"/>
      <c r="F198" s="376"/>
      <c r="G198" s="376"/>
      <c r="H198" s="376"/>
      <c r="I198" s="376"/>
      <c r="J198" s="377"/>
      <c r="K198" s="649" t="s">
        <v>1</v>
      </c>
      <c r="L198" s="577" t="s">
        <v>1</v>
      </c>
      <c r="M198" s="583"/>
    </row>
    <row r="199" spans="1:13" ht="16.95" customHeight="1" x14ac:dyDescent="0.55000000000000004">
      <c r="B199" s="552"/>
      <c r="C199" s="568"/>
      <c r="D199" s="569"/>
      <c r="E199" s="569"/>
      <c r="F199" s="569"/>
      <c r="G199" s="569"/>
      <c r="H199" s="569"/>
      <c r="I199" s="569"/>
      <c r="J199" s="570"/>
      <c r="K199" s="650"/>
      <c r="L199" s="578"/>
      <c r="M199" s="584"/>
    </row>
    <row r="200" spans="1:13" ht="13.2" customHeight="1" x14ac:dyDescent="0.55000000000000004">
      <c r="B200" s="567" t="s">
        <v>185</v>
      </c>
      <c r="C200" s="554" t="s">
        <v>186</v>
      </c>
      <c r="D200" s="555"/>
      <c r="E200" s="555"/>
      <c r="F200" s="555"/>
      <c r="G200" s="555"/>
      <c r="H200" s="555"/>
      <c r="I200" s="555"/>
      <c r="J200" s="556"/>
      <c r="K200" s="651" t="s">
        <v>1</v>
      </c>
      <c r="L200" s="571" t="s">
        <v>1</v>
      </c>
      <c r="M200" s="585"/>
    </row>
    <row r="201" spans="1:13" ht="36" customHeight="1" x14ac:dyDescent="0.55000000000000004">
      <c r="B201" s="552"/>
      <c r="C201" s="568"/>
      <c r="D201" s="569"/>
      <c r="E201" s="569"/>
      <c r="F201" s="569"/>
      <c r="G201" s="569"/>
      <c r="H201" s="569"/>
      <c r="I201" s="569"/>
      <c r="J201" s="570"/>
      <c r="K201" s="652"/>
      <c r="L201" s="572"/>
      <c r="M201" s="584"/>
    </row>
    <row r="202" spans="1:13" ht="12" customHeight="1" x14ac:dyDescent="0.55000000000000004">
      <c r="A202" s="49"/>
      <c r="B202" s="552" t="s">
        <v>187</v>
      </c>
      <c r="C202" s="554" t="s">
        <v>188</v>
      </c>
      <c r="D202" s="555"/>
      <c r="E202" s="555"/>
      <c r="F202" s="555"/>
      <c r="G202" s="555"/>
      <c r="H202" s="555"/>
      <c r="I202" s="555"/>
      <c r="J202" s="556"/>
      <c r="K202" s="651" t="s">
        <v>1</v>
      </c>
      <c r="L202" s="560" t="s">
        <v>1</v>
      </c>
      <c r="M202" s="562"/>
    </row>
    <row r="203" spans="1:13" ht="19.2" customHeight="1" thickBot="1" x14ac:dyDescent="0.6">
      <c r="A203" s="49"/>
      <c r="B203" s="553"/>
      <c r="C203" s="557"/>
      <c r="D203" s="558"/>
      <c r="E203" s="558"/>
      <c r="F203" s="558"/>
      <c r="G203" s="558"/>
      <c r="H203" s="558"/>
      <c r="I203" s="558"/>
      <c r="J203" s="559"/>
      <c r="K203" s="653"/>
      <c r="L203" s="561"/>
      <c r="M203" s="563"/>
    </row>
    <row r="204" spans="1:13" ht="12.75" customHeight="1" x14ac:dyDescent="0.55000000000000004">
      <c r="B204" s="401" t="s">
        <v>306</v>
      </c>
      <c r="C204" s="402"/>
      <c r="D204" s="402"/>
      <c r="E204" s="402"/>
      <c r="F204" s="402"/>
      <c r="G204" s="402"/>
      <c r="H204" s="402"/>
      <c r="I204" s="402"/>
      <c r="J204" s="402"/>
      <c r="K204" s="402"/>
      <c r="L204" s="91"/>
      <c r="M204" s="92"/>
    </row>
    <row r="205" spans="1:13" ht="27" customHeight="1" x14ac:dyDescent="0.55000000000000004">
      <c r="B205" s="349"/>
      <c r="C205" s="350"/>
      <c r="D205" s="350"/>
      <c r="E205" s="350"/>
      <c r="F205" s="350"/>
      <c r="G205" s="350"/>
      <c r="H205" s="350"/>
      <c r="I205" s="350"/>
      <c r="J205" s="350"/>
      <c r="K205" s="350"/>
      <c r="L205" s="350"/>
      <c r="M205" s="351"/>
    </row>
    <row r="206" spans="1:13" ht="13.2" customHeight="1" collapsed="1" x14ac:dyDescent="0.55000000000000004">
      <c r="B206" s="347" t="s">
        <v>288</v>
      </c>
      <c r="C206" s="348"/>
      <c r="D206" s="348"/>
      <c r="E206" s="348"/>
      <c r="F206" s="348"/>
      <c r="G206" s="348"/>
      <c r="H206" s="348"/>
      <c r="I206" s="348"/>
      <c r="J206" s="348"/>
      <c r="K206" s="348"/>
      <c r="L206" s="91"/>
      <c r="M206" s="92"/>
    </row>
    <row r="207" spans="1:13" ht="27" customHeight="1" thickBot="1" x14ac:dyDescent="0.6">
      <c r="A207" s="49"/>
      <c r="B207" s="344" t="s">
        <v>1</v>
      </c>
      <c r="C207" s="345"/>
      <c r="D207" s="345"/>
      <c r="E207" s="345"/>
      <c r="F207" s="345"/>
      <c r="G207" s="345"/>
      <c r="H207" s="345"/>
      <c r="I207" s="345"/>
      <c r="J207" s="345"/>
      <c r="K207" s="345"/>
      <c r="L207" s="345"/>
      <c r="M207" s="346"/>
    </row>
    <row r="208" spans="1:13" ht="14.7" thickBot="1" x14ac:dyDescent="0.6">
      <c r="A208" s="49"/>
      <c r="B208" s="100"/>
      <c r="K208" s="103"/>
    </row>
    <row r="209" spans="1:13" ht="30.75" customHeight="1" x14ac:dyDescent="0.55000000000000004">
      <c r="B209" s="83" t="s">
        <v>189</v>
      </c>
      <c r="C209" s="548" t="s">
        <v>302</v>
      </c>
      <c r="D209" s="549"/>
      <c r="E209" s="549"/>
      <c r="F209" s="549"/>
      <c r="G209" s="549"/>
      <c r="H209" s="549"/>
      <c r="I209" s="549"/>
      <c r="J209" s="550"/>
      <c r="K209" s="309" t="s">
        <v>1</v>
      </c>
      <c r="L209" s="315" t="s">
        <v>1</v>
      </c>
      <c r="M209" s="126"/>
    </row>
    <row r="210" spans="1:13" ht="47.25" customHeight="1" x14ac:dyDescent="0.55000000000000004">
      <c r="B210" s="84" t="s">
        <v>192</v>
      </c>
      <c r="C210" s="542" t="s">
        <v>303</v>
      </c>
      <c r="D210" s="543"/>
      <c r="E210" s="543"/>
      <c r="F210" s="543"/>
      <c r="G210" s="543"/>
      <c r="H210" s="543"/>
      <c r="I210" s="543"/>
      <c r="J210" s="544"/>
      <c r="K210" s="314" t="s">
        <v>1</v>
      </c>
      <c r="L210" s="316" t="s">
        <v>1</v>
      </c>
      <c r="M210" s="127"/>
    </row>
    <row r="211" spans="1:13" ht="32.25" customHeight="1" thickBot="1" x14ac:dyDescent="0.6">
      <c r="B211" s="111" t="s">
        <v>191</v>
      </c>
      <c r="C211" s="554" t="s">
        <v>304</v>
      </c>
      <c r="D211" s="555"/>
      <c r="E211" s="555"/>
      <c r="F211" s="555"/>
      <c r="G211" s="555"/>
      <c r="H211" s="555"/>
      <c r="I211" s="555"/>
      <c r="J211" s="556"/>
      <c r="K211" s="306" t="s">
        <v>1</v>
      </c>
      <c r="L211" s="317" t="s">
        <v>1</v>
      </c>
      <c r="M211" s="133"/>
    </row>
    <row r="212" spans="1:13" ht="48" customHeight="1" outlineLevel="1" x14ac:dyDescent="0.55000000000000004">
      <c r="A212" s="49"/>
      <c r="B212" s="434" t="s">
        <v>92</v>
      </c>
      <c r="C212" s="432" t="s">
        <v>238</v>
      </c>
      <c r="D212" s="429" t="s">
        <v>239</v>
      </c>
      <c r="E212" s="430"/>
      <c r="F212" s="430"/>
      <c r="G212" s="430"/>
      <c r="H212" s="430"/>
      <c r="I212" s="430"/>
      <c r="J212" s="431"/>
      <c r="K212" s="270" t="s">
        <v>1</v>
      </c>
      <c r="L212" s="645"/>
      <c r="M212" s="646"/>
    </row>
    <row r="213" spans="1:13" ht="92.25" customHeight="1" outlineLevel="1" thickBot="1" x14ac:dyDescent="0.6">
      <c r="A213" s="49"/>
      <c r="B213" s="435"/>
      <c r="C213" s="433"/>
      <c r="D213" s="620" t="s">
        <v>257</v>
      </c>
      <c r="E213" s="621"/>
      <c r="F213" s="621"/>
      <c r="G213" s="621"/>
      <c r="H213" s="621"/>
      <c r="I213" s="621"/>
      <c r="J213" s="622"/>
      <c r="K213" s="272" t="s">
        <v>1</v>
      </c>
      <c r="L213" s="647"/>
      <c r="M213" s="648"/>
    </row>
    <row r="214" spans="1:13" ht="33.75" customHeight="1" thickBot="1" x14ac:dyDescent="0.6">
      <c r="B214" s="96" t="s">
        <v>190</v>
      </c>
      <c r="C214" s="390" t="s">
        <v>237</v>
      </c>
      <c r="D214" s="391"/>
      <c r="E214" s="391"/>
      <c r="F214" s="391"/>
      <c r="G214" s="391"/>
      <c r="H214" s="391"/>
      <c r="I214" s="391"/>
      <c r="J214" s="392"/>
      <c r="K214" s="288" t="s">
        <v>1</v>
      </c>
      <c r="L214" s="289" t="s">
        <v>1</v>
      </c>
      <c r="M214" s="134"/>
    </row>
    <row r="215" spans="1:13" ht="12.75" customHeight="1" x14ac:dyDescent="0.55000000000000004">
      <c r="B215" s="401" t="s">
        <v>306</v>
      </c>
      <c r="C215" s="402"/>
      <c r="D215" s="402"/>
      <c r="E215" s="402"/>
      <c r="F215" s="402"/>
      <c r="G215" s="402"/>
      <c r="H215" s="402"/>
      <c r="I215" s="402"/>
      <c r="J215" s="402"/>
      <c r="K215" s="402"/>
      <c r="L215" s="91"/>
      <c r="M215" s="92"/>
    </row>
    <row r="216" spans="1:13" ht="27" customHeight="1" x14ac:dyDescent="0.55000000000000004">
      <c r="B216" s="349"/>
      <c r="C216" s="350"/>
      <c r="D216" s="350"/>
      <c r="E216" s="350"/>
      <c r="F216" s="350"/>
      <c r="G216" s="350"/>
      <c r="H216" s="350"/>
      <c r="I216" s="350"/>
      <c r="J216" s="350"/>
      <c r="K216" s="350"/>
      <c r="L216" s="350"/>
      <c r="M216" s="351"/>
    </row>
    <row r="217" spans="1:13" ht="13.2" customHeight="1" collapsed="1" x14ac:dyDescent="0.55000000000000004">
      <c r="A217" s="49"/>
      <c r="B217" s="347" t="s">
        <v>288</v>
      </c>
      <c r="C217" s="348"/>
      <c r="D217" s="348"/>
      <c r="E217" s="348"/>
      <c r="F217" s="348"/>
      <c r="G217" s="348"/>
      <c r="H217" s="348"/>
      <c r="I217" s="348"/>
      <c r="J217" s="348"/>
      <c r="K217" s="348"/>
      <c r="L217" s="91"/>
      <c r="M217" s="92"/>
    </row>
    <row r="218" spans="1:13" ht="27" customHeight="1" thickBot="1" x14ac:dyDescent="0.6">
      <c r="A218" s="49"/>
      <c r="B218" s="344" t="s">
        <v>1</v>
      </c>
      <c r="C218" s="345"/>
      <c r="D218" s="345"/>
      <c r="E218" s="345"/>
      <c r="F218" s="345"/>
      <c r="G218" s="345"/>
      <c r="H218" s="345"/>
      <c r="I218" s="345"/>
      <c r="J218" s="345"/>
      <c r="K218" s="345"/>
      <c r="L218" s="345"/>
      <c r="M218" s="346"/>
    </row>
    <row r="219" spans="1:13" x14ac:dyDescent="0.55000000000000004">
      <c r="B219" s="100"/>
      <c r="K219" s="103"/>
    </row>
    <row r="220" spans="1:13" ht="14.7" thickBot="1" x14ac:dyDescent="0.6">
      <c r="B220" s="100"/>
      <c r="K220" s="103"/>
    </row>
    <row r="221" spans="1:13" ht="13.95" customHeight="1" x14ac:dyDescent="0.55000000000000004">
      <c r="B221" s="378" t="s">
        <v>215</v>
      </c>
      <c r="C221" s="379"/>
      <c r="D221" s="379"/>
      <c r="E221" s="379"/>
      <c r="F221" s="379"/>
      <c r="G221" s="379"/>
      <c r="H221" s="379"/>
      <c r="I221" s="379"/>
      <c r="J221" s="379"/>
      <c r="K221" s="81" t="s">
        <v>82</v>
      </c>
      <c r="L221" s="382" t="s">
        <v>79</v>
      </c>
      <c r="M221" s="384" t="s">
        <v>80</v>
      </c>
    </row>
    <row r="222" spans="1:13" ht="10.95" customHeight="1" thickBot="1" x14ac:dyDescent="0.6">
      <c r="A222" s="49"/>
      <c r="B222" s="380"/>
      <c r="C222" s="381"/>
      <c r="D222" s="381"/>
      <c r="E222" s="381"/>
      <c r="F222" s="381"/>
      <c r="G222" s="381"/>
      <c r="H222" s="381"/>
      <c r="I222" s="381"/>
      <c r="J222" s="381"/>
      <c r="K222" s="97" t="s">
        <v>83</v>
      </c>
      <c r="L222" s="383"/>
      <c r="M222" s="385"/>
    </row>
    <row r="223" spans="1:13" ht="33" customHeight="1" x14ac:dyDescent="0.55000000000000004">
      <c r="A223" s="49"/>
      <c r="B223" s="83" t="s">
        <v>216</v>
      </c>
      <c r="C223" s="549" t="s">
        <v>217</v>
      </c>
      <c r="D223" s="549"/>
      <c r="E223" s="549"/>
      <c r="F223" s="549"/>
      <c r="G223" s="549"/>
      <c r="H223" s="549"/>
      <c r="I223" s="549"/>
      <c r="J223" s="550"/>
      <c r="K223" s="304" t="s">
        <v>1</v>
      </c>
      <c r="L223" s="310" t="s">
        <v>1</v>
      </c>
      <c r="M223" s="126"/>
    </row>
    <row r="224" spans="1:13" ht="31.5" customHeight="1" thickBot="1" x14ac:dyDescent="0.6">
      <c r="B224" s="85" t="s">
        <v>218</v>
      </c>
      <c r="C224" s="555" t="s">
        <v>219</v>
      </c>
      <c r="D224" s="555"/>
      <c r="E224" s="555"/>
      <c r="F224" s="555"/>
      <c r="G224" s="555"/>
      <c r="H224" s="555"/>
      <c r="I224" s="555"/>
      <c r="J224" s="556"/>
      <c r="K224" s="306" t="s">
        <v>1</v>
      </c>
      <c r="L224" s="312" t="s">
        <v>1</v>
      </c>
      <c r="M224" s="128"/>
    </row>
    <row r="225" spans="1:13" ht="34.950000000000003" customHeight="1" outlineLevel="1" thickBot="1" x14ac:dyDescent="0.6">
      <c r="B225" s="105" t="s">
        <v>223</v>
      </c>
      <c r="C225" s="108" t="s">
        <v>224</v>
      </c>
      <c r="D225" s="369" t="s">
        <v>236</v>
      </c>
      <c r="E225" s="370"/>
      <c r="F225" s="370"/>
      <c r="G225" s="370"/>
      <c r="H225" s="370"/>
      <c r="I225" s="370"/>
      <c r="J225" s="371"/>
      <c r="K225" s="296" t="s">
        <v>1</v>
      </c>
      <c r="L225" s="355"/>
      <c r="M225" s="356"/>
    </row>
    <row r="226" spans="1:13" ht="12.75" customHeight="1" x14ac:dyDescent="0.55000000000000004">
      <c r="B226" s="401" t="s">
        <v>306</v>
      </c>
      <c r="C226" s="402"/>
      <c r="D226" s="402"/>
      <c r="E226" s="402"/>
      <c r="F226" s="402"/>
      <c r="G226" s="402"/>
      <c r="H226" s="402"/>
      <c r="I226" s="402"/>
      <c r="J226" s="402"/>
      <c r="K226" s="402"/>
      <c r="L226" s="91"/>
      <c r="M226" s="92"/>
    </row>
    <row r="227" spans="1:13" ht="27" customHeight="1" x14ac:dyDescent="0.55000000000000004">
      <c r="A227" s="49"/>
      <c r="B227" s="349"/>
      <c r="C227" s="350"/>
      <c r="D227" s="350"/>
      <c r="E227" s="350"/>
      <c r="F227" s="350"/>
      <c r="G227" s="350"/>
      <c r="H227" s="350"/>
      <c r="I227" s="350"/>
      <c r="J227" s="350"/>
      <c r="K227" s="350"/>
      <c r="L227" s="350"/>
      <c r="M227" s="351"/>
    </row>
    <row r="228" spans="1:13" ht="13.2" customHeight="1" collapsed="1" x14ac:dyDescent="0.55000000000000004">
      <c r="A228" s="49"/>
      <c r="B228" s="347" t="s">
        <v>288</v>
      </c>
      <c r="C228" s="348"/>
      <c r="D228" s="348"/>
      <c r="E228" s="348"/>
      <c r="F228" s="348"/>
      <c r="G228" s="348"/>
      <c r="H228" s="348"/>
      <c r="I228" s="348"/>
      <c r="J228" s="348"/>
      <c r="K228" s="348"/>
      <c r="L228" s="91"/>
      <c r="M228" s="92"/>
    </row>
    <row r="229" spans="1:13" ht="27" customHeight="1" thickBot="1" x14ac:dyDescent="0.6">
      <c r="B229" s="344" t="s">
        <v>1</v>
      </c>
      <c r="C229" s="345"/>
      <c r="D229" s="345"/>
      <c r="E229" s="345"/>
      <c r="F229" s="345"/>
      <c r="G229" s="345"/>
      <c r="H229" s="345"/>
      <c r="I229" s="345"/>
      <c r="J229" s="345"/>
      <c r="K229" s="345"/>
      <c r="L229" s="345"/>
      <c r="M229" s="346"/>
    </row>
    <row r="230" spans="1:13" x14ac:dyDescent="0.55000000000000004">
      <c r="B230" s="100"/>
      <c r="K230" s="103"/>
    </row>
    <row r="231" spans="1:13" x14ac:dyDescent="0.55000000000000004">
      <c r="B231" s="100"/>
      <c r="K231" s="103"/>
    </row>
    <row r="232" spans="1:13" x14ac:dyDescent="0.55000000000000004">
      <c r="B232" s="100"/>
      <c r="K232" s="103"/>
    </row>
    <row r="233" spans="1:13" x14ac:dyDescent="0.55000000000000004">
      <c r="B233" s="100"/>
      <c r="K233" s="103"/>
    </row>
    <row r="234" spans="1:13" x14ac:dyDescent="0.55000000000000004">
      <c r="B234" s="100"/>
      <c r="K234" s="103"/>
    </row>
    <row r="235" spans="1:13" x14ac:dyDescent="0.55000000000000004">
      <c r="B235" s="100"/>
      <c r="K235" s="103"/>
    </row>
  </sheetData>
  <sheetProtection selectLockedCells="1"/>
  <customSheetViews>
    <customSheetView guid="{9C11CAE8-7BB5-41E3-AC0D-0F90CF4D2898}" scale="85" topLeftCell="A10">
      <selection activeCell="G23" sqref="G23:L23"/>
      <rowBreaks count="1" manualBreakCount="1">
        <brk id="26" max="16383" man="1"/>
      </rowBreaks>
      <pageMargins left="0.7" right="0.7" top="0.75" bottom="0.75" header="0.3" footer="0.3"/>
      <pageSetup orientation="landscape" r:id="rId1"/>
    </customSheetView>
    <customSheetView guid="{F3851733-650F-480B-8A85-B47835D242E9}" scale="85" topLeftCell="A85">
      <selection activeCell="D95" sqref="D95:J95"/>
      <rowBreaks count="1" manualBreakCount="1">
        <brk id="24" max="16383" man="1"/>
      </rowBreaks>
      <pageMargins left="0.7" right="0.7" top="0.75" bottom="0.75" header="0.3" footer="0.3"/>
      <pageSetup orientation="landscape" r:id="rId2"/>
    </customSheetView>
  </customSheetViews>
  <mergeCells count="277">
    <mergeCell ref="B4:L4"/>
    <mergeCell ref="B2:L2"/>
    <mergeCell ref="L163:M169"/>
    <mergeCell ref="L171:M176"/>
    <mergeCell ref="L212:M213"/>
    <mergeCell ref="K198:K199"/>
    <mergeCell ref="K200:K201"/>
    <mergeCell ref="K202:K203"/>
    <mergeCell ref="I9:L13"/>
    <mergeCell ref="B49:K49"/>
    <mergeCell ref="B57:K57"/>
    <mergeCell ref="B59:K59"/>
    <mergeCell ref="B60:M60"/>
    <mergeCell ref="B67:K67"/>
    <mergeCell ref="L47:M48"/>
    <mergeCell ref="L55:M56"/>
    <mergeCell ref="B19:F19"/>
    <mergeCell ref="G19:L19"/>
    <mergeCell ref="B20:F20"/>
    <mergeCell ref="G20:L20"/>
    <mergeCell ref="B21:F21"/>
    <mergeCell ref="G21:L21"/>
    <mergeCell ref="B22:F22"/>
    <mergeCell ref="G22:L22"/>
    <mergeCell ref="D39:J39"/>
    <mergeCell ref="C45:J45"/>
    <mergeCell ref="B41:M41"/>
    <mergeCell ref="M32:M33"/>
    <mergeCell ref="B28:F28"/>
    <mergeCell ref="G28:L28"/>
    <mergeCell ref="D37:J37"/>
    <mergeCell ref="D38:J38"/>
    <mergeCell ref="B29:F29"/>
    <mergeCell ref="B32:J33"/>
    <mergeCell ref="C37:C39"/>
    <mergeCell ref="B26:F26"/>
    <mergeCell ref="B27:F27"/>
    <mergeCell ref="B37:B39"/>
    <mergeCell ref="C34:J34"/>
    <mergeCell ref="B40:K40"/>
    <mergeCell ref="B227:M227"/>
    <mergeCell ref="C224:J224"/>
    <mergeCell ref="D225:J225"/>
    <mergeCell ref="D179:J179"/>
    <mergeCell ref="D171:J171"/>
    <mergeCell ref="D172:J172"/>
    <mergeCell ref="D175:J175"/>
    <mergeCell ref="C177:J177"/>
    <mergeCell ref="C178:J178"/>
    <mergeCell ref="D173:J173"/>
    <mergeCell ref="D174:J174"/>
    <mergeCell ref="D181:J181"/>
    <mergeCell ref="L181:M181"/>
    <mergeCell ref="B221:J222"/>
    <mergeCell ref="L221:L222"/>
    <mergeCell ref="M221:M222"/>
    <mergeCell ref="D213:J213"/>
    <mergeCell ref="B215:K215"/>
    <mergeCell ref="B216:M216"/>
    <mergeCell ref="L225:M225"/>
    <mergeCell ref="B226:K226"/>
    <mergeCell ref="L198:L199"/>
    <mergeCell ref="C171:C176"/>
    <mergeCell ref="L179:M179"/>
    <mergeCell ref="D176:J176"/>
    <mergeCell ref="M196:M197"/>
    <mergeCell ref="C170:J170"/>
    <mergeCell ref="C214:J214"/>
    <mergeCell ref="B205:M205"/>
    <mergeCell ref="C210:J210"/>
    <mergeCell ref="C211:J211"/>
    <mergeCell ref="B182:K182"/>
    <mergeCell ref="M198:M199"/>
    <mergeCell ref="M200:M201"/>
    <mergeCell ref="C187:J187"/>
    <mergeCell ref="C223:J223"/>
    <mergeCell ref="D119:J119"/>
    <mergeCell ref="C188:J188"/>
    <mergeCell ref="C189:J189"/>
    <mergeCell ref="B190:K190"/>
    <mergeCell ref="C209:J209"/>
    <mergeCell ref="B191:M191"/>
    <mergeCell ref="B196:J197"/>
    <mergeCell ref="B204:K204"/>
    <mergeCell ref="D166:J166"/>
    <mergeCell ref="B122:K122"/>
    <mergeCell ref="B202:B203"/>
    <mergeCell ref="C202:J203"/>
    <mergeCell ref="L202:L203"/>
    <mergeCell ref="M202:M203"/>
    <mergeCell ref="D169:J169"/>
    <mergeCell ref="B200:B201"/>
    <mergeCell ref="C200:J201"/>
    <mergeCell ref="L196:L197"/>
    <mergeCell ref="L200:L201"/>
    <mergeCell ref="B198:B199"/>
    <mergeCell ref="C198:J199"/>
    <mergeCell ref="B163:B169"/>
    <mergeCell ref="C163:C169"/>
    <mergeCell ref="B152:M152"/>
    <mergeCell ref="D64:J64"/>
    <mergeCell ref="B75:B78"/>
    <mergeCell ref="D163:J163"/>
    <mergeCell ref="D164:J164"/>
    <mergeCell ref="B145:K145"/>
    <mergeCell ref="B135:K135"/>
    <mergeCell ref="B136:M136"/>
    <mergeCell ref="D144:J144"/>
    <mergeCell ref="D134:J134"/>
    <mergeCell ref="B137:K137"/>
    <mergeCell ref="B138:M138"/>
    <mergeCell ref="B147:K147"/>
    <mergeCell ref="B148:M148"/>
    <mergeCell ref="B153:K153"/>
    <mergeCell ref="B158:M158"/>
    <mergeCell ref="D99:J99"/>
    <mergeCell ref="B123:M123"/>
    <mergeCell ref="B112:B121"/>
    <mergeCell ref="D112:J112"/>
    <mergeCell ref="D113:J113"/>
    <mergeCell ref="D114:J114"/>
    <mergeCell ref="D115:J115"/>
    <mergeCell ref="D116:J116"/>
    <mergeCell ref="D118:J118"/>
    <mergeCell ref="B157:K157"/>
    <mergeCell ref="C133:J133"/>
    <mergeCell ref="D167:J167"/>
    <mergeCell ref="D168:J168"/>
    <mergeCell ref="D165:J165"/>
    <mergeCell ref="B124:K124"/>
    <mergeCell ref="B125:M125"/>
    <mergeCell ref="B130:K130"/>
    <mergeCell ref="B131:M131"/>
    <mergeCell ref="B17:F17"/>
    <mergeCell ref="G17:J17"/>
    <mergeCell ref="C127:J127"/>
    <mergeCell ref="B128:K128"/>
    <mergeCell ref="K6:L6"/>
    <mergeCell ref="K7:L7"/>
    <mergeCell ref="I8:L8"/>
    <mergeCell ref="G7:J7"/>
    <mergeCell ref="B11:H11"/>
    <mergeCell ref="B6:F6"/>
    <mergeCell ref="B8:H8"/>
    <mergeCell ref="B7:F7"/>
    <mergeCell ref="B9:H9"/>
    <mergeCell ref="B10:H10"/>
    <mergeCell ref="K25:L25"/>
    <mergeCell ref="G26:L26"/>
    <mergeCell ref="G27:L27"/>
    <mergeCell ref="G29:L29"/>
    <mergeCell ref="C46:J46"/>
    <mergeCell ref="C35:J35"/>
    <mergeCell ref="C36:J36"/>
    <mergeCell ref="L32:L33"/>
    <mergeCell ref="B25:F25"/>
    <mergeCell ref="G25:J25"/>
    <mergeCell ref="I14:L14"/>
    <mergeCell ref="I15:L15"/>
    <mergeCell ref="B12:H12"/>
    <mergeCell ref="B13:H13"/>
    <mergeCell ref="G24:J24"/>
    <mergeCell ref="K17:L17"/>
    <mergeCell ref="K18:L18"/>
    <mergeCell ref="K24:L24"/>
    <mergeCell ref="B151:K151"/>
    <mergeCell ref="L99:M99"/>
    <mergeCell ref="L112:M121"/>
    <mergeCell ref="B87:K87"/>
    <mergeCell ref="L86:M86"/>
    <mergeCell ref="B146:M146"/>
    <mergeCell ref="B14:H14"/>
    <mergeCell ref="B15:H15"/>
    <mergeCell ref="B18:F18"/>
    <mergeCell ref="G18:J18"/>
    <mergeCell ref="B24:F24"/>
    <mergeCell ref="B85:B86"/>
    <mergeCell ref="D76:J76"/>
    <mergeCell ref="C85:D85"/>
    <mergeCell ref="C73:J73"/>
    <mergeCell ref="B129:M129"/>
    <mergeCell ref="B81:K81"/>
    <mergeCell ref="B82:M82"/>
    <mergeCell ref="B42:K42"/>
    <mergeCell ref="B43:M43"/>
    <mergeCell ref="B51:K51"/>
    <mergeCell ref="B52:M52"/>
    <mergeCell ref="D212:J212"/>
    <mergeCell ref="C212:C213"/>
    <mergeCell ref="B212:B213"/>
    <mergeCell ref="L85:M85"/>
    <mergeCell ref="L75:M75"/>
    <mergeCell ref="C75:C78"/>
    <mergeCell ref="L76:M78"/>
    <mergeCell ref="C84:J84"/>
    <mergeCell ref="C92:J92"/>
    <mergeCell ref="C98:J98"/>
    <mergeCell ref="E126:J126"/>
    <mergeCell ref="E86:J86"/>
    <mergeCell ref="C86:D86"/>
    <mergeCell ref="C112:C121"/>
    <mergeCell ref="C150:J150"/>
    <mergeCell ref="C156:J156"/>
    <mergeCell ref="C162:J162"/>
    <mergeCell ref="D47:J47"/>
    <mergeCell ref="B80:M80"/>
    <mergeCell ref="L71:L72"/>
    <mergeCell ref="M71:M72"/>
    <mergeCell ref="C54:J54"/>
    <mergeCell ref="C62:J62"/>
    <mergeCell ref="B71:J72"/>
    <mergeCell ref="C74:J74"/>
    <mergeCell ref="D48:J48"/>
    <mergeCell ref="D55:J55"/>
    <mergeCell ref="D56:J56"/>
    <mergeCell ref="B50:M50"/>
    <mergeCell ref="B58:M58"/>
    <mergeCell ref="B66:M66"/>
    <mergeCell ref="B68:M68"/>
    <mergeCell ref="B55:B56"/>
    <mergeCell ref="C55:C56"/>
    <mergeCell ref="B47:B48"/>
    <mergeCell ref="C47:C48"/>
    <mergeCell ref="D77:J77"/>
    <mergeCell ref="D78:J78"/>
    <mergeCell ref="B65:K65"/>
    <mergeCell ref="D75:J75"/>
    <mergeCell ref="B63:B64"/>
    <mergeCell ref="D63:J63"/>
    <mergeCell ref="G6:J6"/>
    <mergeCell ref="C143:J143"/>
    <mergeCell ref="L134:M134"/>
    <mergeCell ref="B141:J142"/>
    <mergeCell ref="L141:L142"/>
    <mergeCell ref="M141:M142"/>
    <mergeCell ref="B107:M107"/>
    <mergeCell ref="L37:M39"/>
    <mergeCell ref="C111:J111"/>
    <mergeCell ref="B94:M94"/>
    <mergeCell ref="B100:K100"/>
    <mergeCell ref="B101:M101"/>
    <mergeCell ref="B88:M88"/>
    <mergeCell ref="C63:C64"/>
    <mergeCell ref="L63:M64"/>
    <mergeCell ref="B106:K106"/>
    <mergeCell ref="B93:K93"/>
    <mergeCell ref="E85:J85"/>
    <mergeCell ref="B89:K89"/>
    <mergeCell ref="B79:K79"/>
    <mergeCell ref="B90:M90"/>
    <mergeCell ref="B95:K95"/>
    <mergeCell ref="B96:M96"/>
    <mergeCell ref="B102:K102"/>
    <mergeCell ref="B103:M103"/>
    <mergeCell ref="B228:K228"/>
    <mergeCell ref="B229:M229"/>
    <mergeCell ref="B192:K192"/>
    <mergeCell ref="B193:M193"/>
    <mergeCell ref="B154:M154"/>
    <mergeCell ref="B159:K159"/>
    <mergeCell ref="B160:M160"/>
    <mergeCell ref="B184:K184"/>
    <mergeCell ref="B185:M185"/>
    <mergeCell ref="B206:K206"/>
    <mergeCell ref="B207:M207"/>
    <mergeCell ref="B217:K217"/>
    <mergeCell ref="B218:M218"/>
    <mergeCell ref="B183:M183"/>
    <mergeCell ref="B171:B176"/>
    <mergeCell ref="L144:M144"/>
    <mergeCell ref="C180:J180"/>
    <mergeCell ref="B108:K108"/>
    <mergeCell ref="B109:M109"/>
    <mergeCell ref="D117:J117"/>
    <mergeCell ref="D120:J120"/>
    <mergeCell ref="D121:J121"/>
    <mergeCell ref="C105:J105"/>
  </mergeCells>
  <pageMargins left="0.25" right="0.25" top="0.75" bottom="0.75" header="0.3" footer="0.3"/>
  <pageSetup scale="82" fitToHeight="0" orientation="portrait" r:id="rId3"/>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74"/>
  <sheetViews>
    <sheetView zoomScale="85" zoomScaleNormal="85" workbookViewId="0">
      <selection activeCell="B102" sqref="B102:G102"/>
    </sheetView>
  </sheetViews>
  <sheetFormatPr defaultColWidth="9.109375" defaultRowHeight="14.4" x14ac:dyDescent="0.55000000000000004"/>
  <cols>
    <col min="1" max="1" width="3.77734375" style="32" customWidth="1"/>
    <col min="2" max="2" width="6.21875" style="32" customWidth="1"/>
    <col min="3" max="4" width="9.109375" style="32"/>
    <col min="5" max="5" width="10.77734375" style="32" customWidth="1"/>
    <col min="6" max="6" width="9.109375" style="32"/>
    <col min="7" max="7" width="14.5546875" style="32" customWidth="1"/>
    <col min="8" max="8" width="11.21875" style="32" customWidth="1"/>
    <col min="9" max="9" width="9.21875" style="32" customWidth="1"/>
    <col min="10" max="10" width="6.6640625" style="32" customWidth="1"/>
    <col min="11" max="11" width="6.77734375" style="32" customWidth="1"/>
    <col min="12" max="12" width="8.77734375" style="32" customWidth="1"/>
    <col min="13" max="16384" width="9.109375" style="32"/>
  </cols>
  <sheetData>
    <row r="2" spans="2:11" ht="23.55" customHeight="1" thickBot="1" x14ac:dyDescent="0.75">
      <c r="B2" s="741" t="s">
        <v>308</v>
      </c>
      <c r="C2" s="741"/>
      <c r="D2" s="741"/>
      <c r="E2" s="741"/>
      <c r="F2" s="741"/>
      <c r="G2" s="741"/>
      <c r="H2" s="741"/>
      <c r="I2" s="741"/>
      <c r="J2" s="741"/>
      <c r="K2" s="741"/>
    </row>
    <row r="3" spans="2:11" ht="16.5" customHeight="1" x14ac:dyDescent="0.55000000000000004">
      <c r="B3" s="33"/>
      <c r="C3" s="33"/>
      <c r="D3" s="33"/>
      <c r="E3" s="33"/>
      <c r="F3" s="33"/>
      <c r="G3" s="33"/>
      <c r="H3" s="33"/>
      <c r="I3" s="33"/>
      <c r="J3" s="33"/>
      <c r="K3" s="33"/>
    </row>
    <row r="4" spans="2:11" ht="45.75" customHeight="1" x14ac:dyDescent="0.55000000000000004">
      <c r="B4" s="744" t="s">
        <v>56</v>
      </c>
      <c r="C4" s="744"/>
      <c r="D4" s="744"/>
      <c r="E4" s="744"/>
      <c r="F4" s="744"/>
      <c r="G4" s="744"/>
      <c r="H4" s="744"/>
      <c r="I4" s="744"/>
      <c r="J4" s="744"/>
      <c r="K4" s="744"/>
    </row>
    <row r="5" spans="2:11" ht="16.5" customHeight="1" x14ac:dyDescent="0.55000000000000004">
      <c r="B5" s="31" t="s">
        <v>76</v>
      </c>
      <c r="C5" s="735" t="s">
        <v>73</v>
      </c>
      <c r="D5" s="735"/>
      <c r="E5" s="735"/>
      <c r="F5" s="735"/>
      <c r="G5" s="735"/>
      <c r="H5" s="735"/>
      <c r="I5" s="735"/>
      <c r="J5" s="735"/>
      <c r="K5" s="735"/>
    </row>
    <row r="6" spans="2:11" ht="16.5" customHeight="1" x14ac:dyDescent="0.55000000000000004">
      <c r="B6" s="31" t="s">
        <v>76</v>
      </c>
      <c r="C6" s="735" t="s">
        <v>74</v>
      </c>
      <c r="D6" s="735"/>
      <c r="E6" s="735"/>
      <c r="F6" s="735"/>
      <c r="G6" s="735"/>
      <c r="H6" s="735"/>
      <c r="I6" s="735"/>
      <c r="J6" s="735"/>
      <c r="K6" s="735"/>
    </row>
    <row r="7" spans="2:11" ht="16.5" customHeight="1" x14ac:dyDescent="0.55000000000000004">
      <c r="B7" s="31" t="s">
        <v>77</v>
      </c>
      <c r="C7" s="745" t="s">
        <v>75</v>
      </c>
      <c r="D7" s="746"/>
      <c r="E7" s="746"/>
      <c r="F7" s="746"/>
      <c r="G7" s="746"/>
      <c r="H7" s="746"/>
      <c r="I7" s="746"/>
      <c r="J7" s="746"/>
      <c r="K7" s="746"/>
    </row>
    <row r="8" spans="2:11" ht="39.75" customHeight="1" x14ac:dyDescent="0.85">
      <c r="B8" s="747" t="s">
        <v>57</v>
      </c>
      <c r="C8" s="748"/>
      <c r="D8" s="748"/>
      <c r="E8" s="748"/>
      <c r="F8" s="748"/>
      <c r="G8" s="748"/>
      <c r="H8" s="748"/>
      <c r="I8" s="748"/>
      <c r="J8" s="748"/>
      <c r="K8" s="748"/>
    </row>
    <row r="9" spans="2:11" ht="11.25" customHeight="1" thickBot="1" x14ac:dyDescent="0.6">
      <c r="B9" s="33"/>
      <c r="C9" s="33"/>
      <c r="D9" s="33"/>
      <c r="E9" s="33"/>
      <c r="F9" s="33"/>
      <c r="G9" s="33"/>
      <c r="H9" s="33"/>
      <c r="I9" s="33"/>
      <c r="J9" s="33"/>
      <c r="K9" s="33"/>
    </row>
    <row r="10" spans="2:11" ht="54.75" customHeight="1" thickBot="1" x14ac:dyDescent="0.6">
      <c r="B10" s="749" t="s">
        <v>332</v>
      </c>
      <c r="C10" s="750"/>
      <c r="D10" s="750"/>
      <c r="E10" s="750"/>
      <c r="F10" s="750"/>
      <c r="G10" s="750"/>
      <c r="H10" s="750"/>
      <c r="I10" s="750"/>
      <c r="J10" s="750"/>
      <c r="K10" s="751"/>
    </row>
    <row r="11" spans="2:11" ht="18" customHeight="1" thickBot="1" x14ac:dyDescent="0.6">
      <c r="B11" s="33"/>
      <c r="C11" s="33"/>
      <c r="D11" s="33"/>
      <c r="E11" s="33"/>
      <c r="F11" s="33"/>
      <c r="G11" s="33"/>
      <c r="H11" s="33"/>
      <c r="I11" s="33"/>
      <c r="J11" s="33"/>
      <c r="K11" s="33"/>
    </row>
    <row r="12" spans="2:11" ht="13.95" customHeight="1" x14ac:dyDescent="0.55000000000000004">
      <c r="B12" s="736" t="s">
        <v>60</v>
      </c>
      <c r="C12" s="737"/>
      <c r="D12" s="737"/>
      <c r="E12" s="737"/>
      <c r="F12" s="738" t="s">
        <v>61</v>
      </c>
      <c r="G12" s="737"/>
      <c r="H12" s="739"/>
      <c r="I12" s="738" t="s">
        <v>62</v>
      </c>
      <c r="J12" s="737"/>
      <c r="K12" s="740"/>
    </row>
    <row r="13" spans="2:11" ht="24" customHeight="1" x14ac:dyDescent="0.55000000000000004">
      <c r="B13" s="713" t="str">
        <f>IF('FL Crosswalk ''14'!B7=0,"",'FL Crosswalk ''14'!B7)</f>
        <v xml:space="preserve"> </v>
      </c>
      <c r="C13" s="714"/>
      <c r="D13" s="714"/>
      <c r="E13" s="723"/>
      <c r="F13" s="715" t="str">
        <f>IF('FL Crosswalk ''14'!$G$7=0,"",'FL Crosswalk ''14'!$G$7)</f>
        <v xml:space="preserve"> </v>
      </c>
      <c r="G13" s="742"/>
      <c r="H13" s="743"/>
      <c r="I13" s="724" t="str">
        <f>IF('FL Crosswalk ''14'!$K$7=0,"",'FL Crosswalk ''14'!$K$7)</f>
        <v xml:space="preserve"> </v>
      </c>
      <c r="J13" s="725"/>
      <c r="K13" s="726"/>
    </row>
    <row r="14" spans="2:11" ht="13.95" customHeight="1" x14ac:dyDescent="0.55000000000000004">
      <c r="B14" s="727" t="s">
        <v>63</v>
      </c>
      <c r="C14" s="728"/>
      <c r="D14" s="728"/>
      <c r="E14" s="728"/>
      <c r="F14" s="728"/>
      <c r="G14" s="811" t="s">
        <v>58</v>
      </c>
      <c r="H14" s="812"/>
      <c r="I14" s="812"/>
      <c r="J14" s="812"/>
      <c r="K14" s="813"/>
    </row>
    <row r="15" spans="2:11" x14ac:dyDescent="0.55000000000000004">
      <c r="B15" s="713" t="str">
        <f>IF('FL Crosswalk ''14'!$B$9=0,"",'FL Crosswalk ''14'!$B$9)</f>
        <v xml:space="preserve"> </v>
      </c>
      <c r="C15" s="714"/>
      <c r="D15" s="714"/>
      <c r="E15" s="714"/>
      <c r="F15" s="723"/>
      <c r="G15" s="814" t="str">
        <f>IF('FL Crosswalk ''14'!I9=0,"",'FL Crosswalk ''14'!I9)</f>
        <v xml:space="preserve"> </v>
      </c>
      <c r="H15" s="742"/>
      <c r="I15" s="742"/>
      <c r="J15" s="742"/>
      <c r="K15" s="771"/>
    </row>
    <row r="16" spans="2:11" ht="13.95" customHeight="1" x14ac:dyDescent="0.55000000000000004">
      <c r="B16" s="731" t="s">
        <v>64</v>
      </c>
      <c r="C16" s="732"/>
      <c r="D16" s="732"/>
      <c r="E16" s="732"/>
      <c r="F16" s="732"/>
      <c r="G16" s="814" t="str">
        <f>IF('FL Crosswalk ''14'!I10=0,"",'FL Crosswalk ''14'!I10)</f>
        <v/>
      </c>
      <c r="H16" s="742"/>
      <c r="I16" s="742"/>
      <c r="J16" s="742"/>
      <c r="K16" s="771"/>
    </row>
    <row r="17" spans="2:11" ht="15.75" customHeight="1" x14ac:dyDescent="0.55000000000000004">
      <c r="B17" s="713" t="str">
        <f>IF('FL Crosswalk ''14'!$B$11=0,"",'FL Crosswalk ''14'!$B$11)</f>
        <v xml:space="preserve"> </v>
      </c>
      <c r="C17" s="714"/>
      <c r="D17" s="714"/>
      <c r="E17" s="714"/>
      <c r="F17" s="723"/>
      <c r="G17" s="814" t="str">
        <f>IF('FL Crosswalk ''14'!I11=0,"",'FL Crosswalk ''14'!I11)</f>
        <v/>
      </c>
      <c r="H17" s="742"/>
      <c r="I17" s="742"/>
      <c r="J17" s="742"/>
      <c r="K17" s="771"/>
    </row>
    <row r="18" spans="2:11" ht="13.95" customHeight="1" x14ac:dyDescent="0.55000000000000004">
      <c r="B18" s="729" t="s">
        <v>65</v>
      </c>
      <c r="C18" s="730"/>
      <c r="D18" s="730"/>
      <c r="E18" s="730"/>
      <c r="F18" s="730"/>
      <c r="G18" s="814"/>
      <c r="H18" s="742"/>
      <c r="I18" s="742"/>
      <c r="J18" s="742"/>
      <c r="K18" s="771"/>
    </row>
    <row r="19" spans="2:11" x14ac:dyDescent="0.55000000000000004">
      <c r="B19" s="713" t="str">
        <f>IF('FL Crosswalk ''14'!$B$13=0,"",'FL Crosswalk ''14'!$B$13)</f>
        <v xml:space="preserve"> </v>
      </c>
      <c r="C19" s="714"/>
      <c r="D19" s="714"/>
      <c r="E19" s="714"/>
      <c r="F19" s="723"/>
      <c r="G19" s="715"/>
      <c r="H19" s="716"/>
      <c r="I19" s="716"/>
      <c r="J19" s="716"/>
      <c r="K19" s="718"/>
    </row>
    <row r="20" spans="2:11" ht="13.95" customHeight="1" x14ac:dyDescent="0.55000000000000004">
      <c r="B20" s="727" t="s">
        <v>66</v>
      </c>
      <c r="C20" s="728"/>
      <c r="D20" s="728"/>
      <c r="E20" s="728"/>
      <c r="F20" s="728"/>
      <c r="G20" s="733" t="s">
        <v>59</v>
      </c>
      <c r="H20" s="728"/>
      <c r="I20" s="728"/>
      <c r="J20" s="728"/>
      <c r="K20" s="734"/>
    </row>
    <row r="21" spans="2:11" ht="14.7" thickBot="1" x14ac:dyDescent="0.6">
      <c r="B21" s="677" t="str">
        <f>IF('FL Crosswalk ''14'!$B$15=0,"",'FL Crosswalk ''14'!$B$15)</f>
        <v xml:space="preserve"> </v>
      </c>
      <c r="C21" s="678"/>
      <c r="D21" s="678"/>
      <c r="E21" s="678"/>
      <c r="F21" s="719"/>
      <c r="G21" s="720" t="str">
        <f>IF('FL Crosswalk ''14'!$I$15=0,"",'FL Crosswalk ''14'!$I$15)</f>
        <v xml:space="preserve"> </v>
      </c>
      <c r="H21" s="721"/>
      <c r="I21" s="721"/>
      <c r="J21" s="721"/>
      <c r="K21" s="722"/>
    </row>
    <row r="22" spans="2:11" ht="10.199999999999999" customHeight="1" thickBot="1" x14ac:dyDescent="0.6">
      <c r="B22" s="34"/>
      <c r="C22" s="34"/>
      <c r="D22" s="34"/>
      <c r="E22" s="34"/>
      <c r="F22" s="34"/>
      <c r="G22" s="34"/>
      <c r="H22" s="34"/>
      <c r="I22" s="34"/>
      <c r="J22" s="34"/>
      <c r="K22" s="34"/>
    </row>
    <row r="23" spans="2:11" ht="13.95" customHeight="1" x14ac:dyDescent="0.55000000000000004">
      <c r="B23" s="708" t="s">
        <v>68</v>
      </c>
      <c r="C23" s="709"/>
      <c r="D23" s="709"/>
      <c r="E23" s="709"/>
      <c r="F23" s="710" t="s">
        <v>64</v>
      </c>
      <c r="G23" s="709"/>
      <c r="H23" s="711"/>
      <c r="I23" s="709" t="s">
        <v>67</v>
      </c>
      <c r="J23" s="709"/>
      <c r="K23" s="712"/>
    </row>
    <row r="24" spans="2:11" ht="34.950000000000003" customHeight="1" x14ac:dyDescent="0.55000000000000004">
      <c r="B24" s="713" t="str">
        <f>IF('FL Crosswalk ''14'!$B$18=0,"",'FL Crosswalk ''14'!$B$18)</f>
        <v xml:space="preserve"> </v>
      </c>
      <c r="C24" s="714"/>
      <c r="D24" s="714"/>
      <c r="E24" s="723"/>
      <c r="F24" s="715" t="str">
        <f>IF('FL Crosswalk ''14'!$G$18=0,"",'FL Crosswalk ''14'!$G$18)</f>
        <v xml:space="preserve"> </v>
      </c>
      <c r="G24" s="716"/>
      <c r="H24" s="717"/>
      <c r="I24" s="715" t="str">
        <f>IF('FL Crosswalk ''14'!$K$18=0,"",'FL Crosswalk ''14'!$K$18)</f>
        <v xml:space="preserve"> </v>
      </c>
      <c r="J24" s="716"/>
      <c r="K24" s="718"/>
    </row>
    <row r="25" spans="2:11" ht="13.95" customHeight="1" x14ac:dyDescent="0.55000000000000004">
      <c r="B25" s="589" t="s">
        <v>266</v>
      </c>
      <c r="C25" s="590"/>
      <c r="D25" s="590"/>
      <c r="E25" s="590"/>
      <c r="F25" s="702" t="str">
        <f>IF('FL Crosswalk ''14'!G19=0,"",'FL Crosswalk ''14'!G19)</f>
        <v xml:space="preserve"> </v>
      </c>
      <c r="G25" s="703"/>
      <c r="H25" s="703"/>
      <c r="I25" s="703"/>
      <c r="J25" s="703"/>
      <c r="K25" s="704"/>
    </row>
    <row r="26" spans="2:11" ht="13.95" customHeight="1" x14ac:dyDescent="0.55000000000000004">
      <c r="B26" s="592" t="s">
        <v>70</v>
      </c>
      <c r="C26" s="593"/>
      <c r="D26" s="593"/>
      <c r="E26" s="593"/>
      <c r="F26" s="702" t="str">
        <f>IF('FL Crosswalk ''14'!G20=0,"",'FL Crosswalk ''14'!G20=0)</f>
        <v/>
      </c>
      <c r="G26" s="703"/>
      <c r="H26" s="703"/>
      <c r="I26" s="703"/>
      <c r="J26" s="703"/>
      <c r="K26" s="704"/>
    </row>
    <row r="27" spans="2:11" ht="13.95" customHeight="1" x14ac:dyDescent="0.55000000000000004">
      <c r="B27" s="592" t="s">
        <v>71</v>
      </c>
      <c r="C27" s="593"/>
      <c r="D27" s="593"/>
      <c r="E27" s="593"/>
      <c r="F27" s="702" t="str">
        <f>IF('FL Crosswalk ''14'!G21=0,"",'FL Crosswalk ''14'!G21=0)</f>
        <v/>
      </c>
      <c r="G27" s="703"/>
      <c r="H27" s="703"/>
      <c r="I27" s="703"/>
      <c r="J27" s="703"/>
      <c r="K27" s="704"/>
    </row>
    <row r="28" spans="2:11" ht="13.95" customHeight="1" thickBot="1" x14ac:dyDescent="0.6">
      <c r="B28" s="633" t="s">
        <v>72</v>
      </c>
      <c r="C28" s="634"/>
      <c r="D28" s="634"/>
      <c r="E28" s="634"/>
      <c r="F28" s="705" t="str">
        <f>IF('FL Crosswalk ''14'!G22=0,"",'FL Crosswalk ''14'!G22=0)</f>
        <v/>
      </c>
      <c r="G28" s="706"/>
      <c r="H28" s="706"/>
      <c r="I28" s="706"/>
      <c r="J28" s="706"/>
      <c r="K28" s="707"/>
    </row>
    <row r="29" spans="2:11" ht="10.199999999999999" customHeight="1" thickBot="1" x14ac:dyDescent="0.6">
      <c r="B29" s="34"/>
      <c r="C29" s="34"/>
      <c r="D29" s="34"/>
      <c r="E29" s="34"/>
      <c r="F29" s="34"/>
      <c r="G29" s="34"/>
      <c r="H29" s="34"/>
      <c r="I29" s="34"/>
      <c r="J29" s="34"/>
      <c r="K29" s="34"/>
    </row>
    <row r="30" spans="2:11" ht="13.95" customHeight="1" x14ac:dyDescent="0.55000000000000004">
      <c r="B30" s="708" t="s">
        <v>69</v>
      </c>
      <c r="C30" s="709"/>
      <c r="D30" s="709"/>
      <c r="E30" s="709"/>
      <c r="F30" s="710" t="s">
        <v>64</v>
      </c>
      <c r="G30" s="709"/>
      <c r="H30" s="711"/>
      <c r="I30" s="709" t="s">
        <v>67</v>
      </c>
      <c r="J30" s="709"/>
      <c r="K30" s="712"/>
    </row>
    <row r="31" spans="2:11" ht="40.200000000000003" customHeight="1" x14ac:dyDescent="0.55000000000000004">
      <c r="B31" s="713" t="str">
        <f>IF('FL Crosswalk ''14'!$B$25=0,"",'FL Crosswalk ''14'!$B$25)</f>
        <v xml:space="preserve"> </v>
      </c>
      <c r="C31" s="714"/>
      <c r="D31" s="714"/>
      <c r="E31" s="714"/>
      <c r="F31" s="715" t="str">
        <f>IF('FL Crosswalk ''14'!$G$25=0,"",'FL Crosswalk ''14'!$G$25)</f>
        <v xml:space="preserve"> </v>
      </c>
      <c r="G31" s="716"/>
      <c r="H31" s="717"/>
      <c r="I31" s="716" t="str">
        <f>IF('FL Crosswalk ''14'!$K$25=0,"",'FL Crosswalk ''14'!$K$25)</f>
        <v xml:space="preserve"> </v>
      </c>
      <c r="J31" s="716"/>
      <c r="K31" s="718"/>
    </row>
    <row r="32" spans="2:11" ht="13.95" customHeight="1" x14ac:dyDescent="0.55000000000000004">
      <c r="B32" s="700" t="s">
        <v>311</v>
      </c>
      <c r="C32" s="701"/>
      <c r="D32" s="701"/>
      <c r="E32" s="701"/>
      <c r="F32" s="702" t="str">
        <f>IF('FL Crosswalk ''14'!G26=0,"",'FL Crosswalk ''14'!G26)</f>
        <v xml:space="preserve"> </v>
      </c>
      <c r="G32" s="703"/>
      <c r="H32" s="703"/>
      <c r="I32" s="703"/>
      <c r="J32" s="703"/>
      <c r="K32" s="704"/>
    </row>
    <row r="33" spans="2:29" ht="13.95" customHeight="1" x14ac:dyDescent="0.55000000000000004">
      <c r="B33" s="592" t="s">
        <v>70</v>
      </c>
      <c r="C33" s="593"/>
      <c r="D33" s="593"/>
      <c r="E33" s="593"/>
      <c r="F33" s="702" t="str">
        <f>IF('FL Crosswalk ''14'!G27=0,"",'FL Crosswalk ''14'!G27)</f>
        <v/>
      </c>
      <c r="G33" s="703"/>
      <c r="H33" s="703"/>
      <c r="I33" s="703"/>
      <c r="J33" s="703"/>
      <c r="K33" s="704"/>
    </row>
    <row r="34" spans="2:29" ht="13.95" customHeight="1" x14ac:dyDescent="0.55000000000000004">
      <c r="B34" s="592" t="s">
        <v>71</v>
      </c>
      <c r="C34" s="593"/>
      <c r="D34" s="593"/>
      <c r="E34" s="593"/>
      <c r="F34" s="702" t="str">
        <f>IF('FL Crosswalk ''14'!G28=0,"",'FL Crosswalk ''14'!G28)</f>
        <v/>
      </c>
      <c r="G34" s="703"/>
      <c r="H34" s="703"/>
      <c r="I34" s="703"/>
      <c r="J34" s="703"/>
      <c r="K34" s="704"/>
    </row>
    <row r="35" spans="2:29" ht="13.95" customHeight="1" thickBot="1" x14ac:dyDescent="0.6">
      <c r="B35" s="633" t="s">
        <v>72</v>
      </c>
      <c r="C35" s="634"/>
      <c r="D35" s="634"/>
      <c r="E35" s="634"/>
      <c r="F35" s="705" t="str">
        <f>IF('FL Crosswalk ''14'!G29=0,"",'FL Crosswalk ''14'!G29)</f>
        <v/>
      </c>
      <c r="G35" s="706"/>
      <c r="H35" s="706"/>
      <c r="I35" s="706"/>
      <c r="J35" s="706"/>
      <c r="K35" s="707"/>
    </row>
    <row r="36" spans="2:29" ht="16.95" customHeight="1" x14ac:dyDescent="0.55000000000000004">
      <c r="B36" s="682"/>
      <c r="C36" s="682"/>
      <c r="D36" s="682"/>
      <c r="E36" s="35"/>
      <c r="F36" s="36"/>
      <c r="G36" s="36"/>
      <c r="H36" s="36"/>
      <c r="I36" s="36"/>
      <c r="J36" s="36"/>
      <c r="K36" s="36"/>
    </row>
    <row r="37" spans="2:29" ht="22.2" customHeight="1" thickBot="1" x14ac:dyDescent="0.6">
      <c r="B37" s="683" t="s">
        <v>310</v>
      </c>
      <c r="C37" s="683"/>
      <c r="D37" s="683"/>
      <c r="E37" s="683"/>
      <c r="F37" s="36"/>
      <c r="G37" s="36"/>
      <c r="H37" s="36"/>
      <c r="I37" s="36"/>
      <c r="J37" s="36"/>
      <c r="K37" s="36"/>
    </row>
    <row r="38" spans="2:29" ht="16.2" customHeight="1" x14ac:dyDescent="0.55000000000000004">
      <c r="B38" s="694" t="s">
        <v>81</v>
      </c>
      <c r="C38" s="695"/>
      <c r="D38" s="695"/>
      <c r="E38" s="695"/>
      <c r="F38" s="695"/>
      <c r="G38" s="695"/>
      <c r="H38" s="693" t="s">
        <v>82</v>
      </c>
      <c r="I38" s="693"/>
      <c r="J38" s="37"/>
      <c r="K38" s="684" t="s">
        <v>80</v>
      </c>
    </row>
    <row r="39" spans="2:29" ht="14.55" customHeight="1" thickBot="1" x14ac:dyDescent="0.6">
      <c r="B39" s="696" t="s">
        <v>312</v>
      </c>
      <c r="C39" s="697"/>
      <c r="D39" s="697"/>
      <c r="E39" s="697"/>
      <c r="F39" s="697"/>
      <c r="G39" s="697"/>
      <c r="H39" s="698" t="s">
        <v>83</v>
      </c>
      <c r="I39" s="698"/>
      <c r="J39" s="38" t="s">
        <v>79</v>
      </c>
      <c r="K39" s="685"/>
    </row>
    <row r="40" spans="2:29" ht="24.75" customHeight="1" thickBot="1" x14ac:dyDescent="0.6">
      <c r="B40" s="690" t="s">
        <v>84</v>
      </c>
      <c r="C40" s="691"/>
      <c r="D40" s="691"/>
      <c r="E40" s="691"/>
      <c r="F40" s="691"/>
      <c r="G40" s="691"/>
      <c r="H40" s="691"/>
      <c r="I40" s="691"/>
      <c r="J40" s="691"/>
      <c r="K40" s="692"/>
    </row>
    <row r="41" spans="2:29" ht="47.25" customHeight="1" x14ac:dyDescent="0.55000000000000004">
      <c r="B41" s="668" t="s">
        <v>78</v>
      </c>
      <c r="C41" s="669"/>
      <c r="D41" s="669"/>
      <c r="E41" s="669"/>
      <c r="F41" s="669"/>
      <c r="G41" s="670"/>
      <c r="H41" s="687" t="str">
        <f>IFERROR(LEFT(CONCATENATE('FL Crosswalk ''14'!K34,IF('FL Crosswalk ''14'!K34="",""," ; "),'FL Crosswalk ''14'!K35,IF('FL Crosswalk ''14'!K35="",""," ; "),'FL Crosswalk ''14'!K36,IF('FL Crosswalk ''14'!K36="","",)),LEN(CONCATENATE('FL Crosswalk ''14'!K34,IF('FL Crosswalk ''14'!K34="",""," ; "),'FL Crosswalk ''14'!K35,IF('FL Crosswalk ''14'!K35="",""," ; "),'FL Crosswalk ''14'!K36,IF('FL Crosswalk ''14'!K36="",""," ; ")))-2),"")</f>
        <v xml:space="preserve">  ;   ;   </v>
      </c>
      <c r="I41" s="688"/>
      <c r="J41" s="39" t="str">
        <f>IF(AND('FL Crosswalk ''14'!L34="X",'FL Crosswalk ''14'!L35="X",'FL Crosswalk ''14'!L36="X"),"X","")</f>
        <v/>
      </c>
      <c r="K41" s="40" t="str">
        <f>IF(AND('FL Crosswalk ''14'!L34="x",'FL Crosswalk ''14'!L35="x",'FL Crosswalk ''14'!L36="x"),"","X")</f>
        <v>X</v>
      </c>
    </row>
    <row r="42" spans="2:29" ht="77.25" customHeight="1" x14ac:dyDescent="0.55000000000000004">
      <c r="B42" s="671" t="s">
        <v>85</v>
      </c>
      <c r="C42" s="672"/>
      <c r="D42" s="672"/>
      <c r="E42" s="672"/>
      <c r="F42" s="672"/>
      <c r="G42" s="673"/>
      <c r="H42" s="689" t="str">
        <f>IFERROR(LEFT(CONCATENATE('FL Crosswalk ''14'!K45,IF('FL Crosswalk ''14'!K45="",""," ; "),'FL Crosswalk ''14'!K46,IF('FL Crosswalk ''14'!K46="","",)),LEN(CONCATENATE('FL Crosswalk ''14'!K45,IF('FL Crosswalk ''14'!K45="",""," ; "),'FL Crosswalk ''14'!K46,IF('FL Crosswalk ''14'!K46="",""," ; ")))-1),"")</f>
        <v xml:space="preserve">  ;  </v>
      </c>
      <c r="I42" s="686"/>
      <c r="J42" s="41" t="str">
        <f>IF(AND('FL Crosswalk ''14'!L45="X",'FL Crosswalk ''14'!L46="X"),"X","")</f>
        <v/>
      </c>
      <c r="K42" s="42" t="str">
        <f>IF(AND('FL Crosswalk ''14'!L45="x",'FL Crosswalk ''14'!L46="x"),"","X")</f>
        <v>X</v>
      </c>
    </row>
    <row r="43" spans="2:29" ht="51.75" customHeight="1" x14ac:dyDescent="0.55000000000000004">
      <c r="B43" s="671" t="s">
        <v>86</v>
      </c>
      <c r="C43" s="672"/>
      <c r="D43" s="672"/>
      <c r="E43" s="672"/>
      <c r="F43" s="672"/>
      <c r="G43" s="673"/>
      <c r="H43" s="686" t="str">
        <f>IF('FL Crosswalk ''14'!K54=0,"",'FL Crosswalk ''14'!K54)</f>
        <v xml:space="preserve"> </v>
      </c>
      <c r="I43" s="686"/>
      <c r="J43" s="41" t="str">
        <f>IF('FL Crosswalk ''14'!L54="X","X","")</f>
        <v/>
      </c>
      <c r="K43" s="42" t="str">
        <f>IF('FL Crosswalk ''14'!L54="x","","X")</f>
        <v>X</v>
      </c>
    </row>
    <row r="44" spans="2:29" ht="46.5" customHeight="1" x14ac:dyDescent="0.55000000000000004">
      <c r="B44" s="680" t="s">
        <v>87</v>
      </c>
      <c r="C44" s="609"/>
      <c r="D44" s="609"/>
      <c r="E44" s="609"/>
      <c r="F44" s="609"/>
      <c r="G44" s="610"/>
      <c r="H44" s="686" t="str">
        <f>IF('FL Crosswalk ''14'!K62=0,"",'FL Crosswalk ''14'!K62)</f>
        <v xml:space="preserve"> </v>
      </c>
      <c r="I44" s="686"/>
      <c r="J44" s="41" t="str">
        <f>IF('FL Crosswalk ''14'!L62="X","X","")</f>
        <v/>
      </c>
      <c r="K44" s="42" t="str">
        <f>IF('FL Crosswalk ''14'!L62="x","","X")</f>
        <v>X</v>
      </c>
    </row>
    <row r="45" spans="2:29" ht="45.75" customHeight="1" x14ac:dyDescent="0.55000000000000004">
      <c r="B45" s="680" t="s">
        <v>88</v>
      </c>
      <c r="C45" s="609"/>
      <c r="D45" s="609"/>
      <c r="E45" s="609"/>
      <c r="F45" s="609"/>
      <c r="G45" s="610"/>
      <c r="H45" s="686" t="str">
        <f>IF('FL Crosswalk ''14'!K214=0,"",'FL Crosswalk ''14'!K214)</f>
        <v xml:space="preserve"> </v>
      </c>
      <c r="I45" s="686"/>
      <c r="J45" s="41" t="str">
        <f>IF('FL Crosswalk ''14'!L214="X","X","")</f>
        <v/>
      </c>
      <c r="K45" s="42" t="str">
        <f>IF('FL Crosswalk ''14'!L214="x","","X")</f>
        <v>X</v>
      </c>
    </row>
    <row r="46" spans="2:29" ht="58.5" customHeight="1" thickBot="1" x14ac:dyDescent="0.6">
      <c r="B46" s="681" t="s">
        <v>89</v>
      </c>
      <c r="C46" s="581"/>
      <c r="D46" s="581"/>
      <c r="E46" s="581"/>
      <c r="F46" s="581"/>
      <c r="G46" s="582"/>
      <c r="H46" s="699" t="str">
        <f>IFERROR(LEFT(CONCATENATE('FL Crosswalk ''14'!K209,IF('FL Crosswalk ''14'!K209="",""," ; "),'FL Crosswalk ''14'!K210,IF('FL Crosswalk ''14'!K210="",""," ; "),'FL Crosswalk ''14'!K211,IF('FL Crosswalk ''14'!K211="","",)),LEN(CONCATENATE('FL Crosswalk ''14'!K209,IF('FL Crosswalk ''14'!K209="",""," ; "),'FL Crosswalk ''14'!K210,IF('FL Crosswalk ''14'!K210="",""," ; "),'FL Crosswalk ''14'!K211,IF('FL Crosswalk ''14'!K211="",""," ;")))-2),"")</f>
        <v xml:space="preserve">  ;   ;  </v>
      </c>
      <c r="I46" s="699"/>
      <c r="J46" s="43" t="str">
        <f>IF(AND('FL Crosswalk ''14'!L209="X",'FL Crosswalk ''14'!L210="X",'FL Crosswalk ''14'!L211="X"),"X","")</f>
        <v/>
      </c>
      <c r="K46" s="44" t="str">
        <f>IF(AND('FL Crosswalk ''14'!L209="x",'FL Crosswalk ''14'!L210="x",'FL Crosswalk ''14'!L211="x"),"","X")</f>
        <v>X</v>
      </c>
      <c r="L46" s="45"/>
      <c r="M46" s="46"/>
      <c r="N46" s="46"/>
      <c r="O46" s="46"/>
      <c r="P46" s="46"/>
      <c r="Q46" s="46"/>
      <c r="R46" s="46"/>
      <c r="S46" s="46"/>
      <c r="T46" s="46"/>
      <c r="U46" s="46"/>
      <c r="V46" s="46"/>
      <c r="W46" s="46"/>
      <c r="X46" s="46"/>
      <c r="Y46" s="46"/>
      <c r="Z46" s="46"/>
      <c r="AA46" s="46"/>
      <c r="AB46" s="46"/>
      <c r="AC46" s="46"/>
    </row>
    <row r="47" spans="2:29" ht="13.95" customHeight="1" x14ac:dyDescent="0.55000000000000004">
      <c r="B47" s="752" t="s">
        <v>90</v>
      </c>
      <c r="C47" s="753"/>
      <c r="D47" s="753"/>
      <c r="E47" s="753"/>
      <c r="F47" s="753"/>
      <c r="G47" s="753"/>
      <c r="H47" s="753"/>
      <c r="I47" s="753"/>
      <c r="J47" s="753"/>
      <c r="K47" s="754"/>
    </row>
    <row r="48" spans="2:29" ht="13.95" customHeight="1" x14ac:dyDescent="0.55000000000000004">
      <c r="B48" s="674" t="str">
        <f>IFERROR((LEFT(CONCATENATE('FL Crosswalk ''14'!B43,IF('FL Crosswalk ''14'!B43="",""," ; "),'FL Crosswalk ''14'!B52,IF('FL Crosswalk ''14'!B52="",""," ; "),'FL Crosswalk ''14'!B60,IF('FL Crosswalk ''14'!B60="",""," ; "),'FL Crosswalk ''14'!B68,IF('FL Crosswalk ''14'!B68="",""," ; ")),LEN(CONCATENATE('FL Crosswalk ''14'!B43,IF('FL Crosswalk ''14'!B43="",""," ; "),'FL Crosswalk ''14'!B52,IF('FL Crosswalk ''14'!B52="",""," ; "),'FL Crosswalk ''14'!B60,IF('FL Crosswalk ''14'!B60="",""," ; ")))-2)),"")</f>
        <v xml:space="preserve">  ;   ;   </v>
      </c>
      <c r="C48" s="675"/>
      <c r="D48" s="675"/>
      <c r="E48" s="675"/>
      <c r="F48" s="675"/>
      <c r="G48" s="675"/>
      <c r="H48" s="675"/>
      <c r="I48" s="675"/>
      <c r="J48" s="675"/>
      <c r="K48" s="676"/>
    </row>
    <row r="49" spans="2:12" ht="13.95" customHeight="1" x14ac:dyDescent="0.55000000000000004">
      <c r="B49" s="674"/>
      <c r="C49" s="675"/>
      <c r="D49" s="675"/>
      <c r="E49" s="675"/>
      <c r="F49" s="675"/>
      <c r="G49" s="675"/>
      <c r="H49" s="675"/>
      <c r="I49" s="675"/>
      <c r="J49" s="675"/>
      <c r="K49" s="676"/>
    </row>
    <row r="50" spans="2:12" ht="13.95" customHeight="1" x14ac:dyDescent="0.55000000000000004">
      <c r="B50" s="674"/>
      <c r="C50" s="675"/>
      <c r="D50" s="675"/>
      <c r="E50" s="675"/>
      <c r="F50" s="675"/>
      <c r="G50" s="675"/>
      <c r="H50" s="675"/>
      <c r="I50" s="675"/>
      <c r="J50" s="675"/>
      <c r="K50" s="676"/>
    </row>
    <row r="51" spans="2:12" ht="13.95" customHeight="1" x14ac:dyDescent="0.55000000000000004">
      <c r="B51" s="674"/>
      <c r="C51" s="675"/>
      <c r="D51" s="675"/>
      <c r="E51" s="675"/>
      <c r="F51" s="675"/>
      <c r="G51" s="675"/>
      <c r="H51" s="675"/>
      <c r="I51" s="675"/>
      <c r="J51" s="675"/>
      <c r="K51" s="676"/>
    </row>
    <row r="52" spans="2:12" ht="13.95" customHeight="1" x14ac:dyDescent="0.55000000000000004">
      <c r="B52" s="674"/>
      <c r="C52" s="675"/>
      <c r="D52" s="675"/>
      <c r="E52" s="675"/>
      <c r="F52" s="675"/>
      <c r="G52" s="675"/>
      <c r="H52" s="675"/>
      <c r="I52" s="675"/>
      <c r="J52" s="675"/>
      <c r="K52" s="676"/>
    </row>
    <row r="53" spans="2:12" ht="13.95" customHeight="1" x14ac:dyDescent="0.55000000000000004">
      <c r="B53" s="674"/>
      <c r="C53" s="675"/>
      <c r="D53" s="675"/>
      <c r="E53" s="675"/>
      <c r="F53" s="675"/>
      <c r="G53" s="675"/>
      <c r="H53" s="675"/>
      <c r="I53" s="675"/>
      <c r="J53" s="675"/>
      <c r="K53" s="676"/>
    </row>
    <row r="54" spans="2:12" ht="13.95" customHeight="1" x14ac:dyDescent="0.55000000000000004">
      <c r="B54" s="674"/>
      <c r="C54" s="675"/>
      <c r="D54" s="675"/>
      <c r="E54" s="675"/>
      <c r="F54" s="675"/>
      <c r="G54" s="675"/>
      <c r="H54" s="675"/>
      <c r="I54" s="675"/>
      <c r="J54" s="675"/>
      <c r="K54" s="676"/>
    </row>
    <row r="55" spans="2:12" ht="13.95" customHeight="1" x14ac:dyDescent="0.55000000000000004">
      <c r="B55" s="674"/>
      <c r="C55" s="675"/>
      <c r="D55" s="675"/>
      <c r="E55" s="675"/>
      <c r="F55" s="675"/>
      <c r="G55" s="675"/>
      <c r="H55" s="675"/>
      <c r="I55" s="675"/>
      <c r="J55" s="675"/>
      <c r="K55" s="676"/>
    </row>
    <row r="56" spans="2:12" ht="13.95" customHeight="1" thickBot="1" x14ac:dyDescent="0.6">
      <c r="B56" s="677"/>
      <c r="C56" s="678"/>
      <c r="D56" s="678"/>
      <c r="E56" s="678"/>
      <c r="F56" s="678"/>
      <c r="G56" s="678"/>
      <c r="H56" s="678"/>
      <c r="I56" s="678"/>
      <c r="J56" s="678"/>
      <c r="K56" s="679"/>
    </row>
    <row r="57" spans="2:12" ht="14.7" thickBot="1" x14ac:dyDescent="0.6">
      <c r="B57" s="36"/>
      <c r="C57" s="36"/>
      <c r="D57" s="36"/>
      <c r="E57" s="36"/>
      <c r="F57" s="36"/>
      <c r="G57" s="36"/>
      <c r="H57" s="36"/>
      <c r="I57" s="36"/>
      <c r="J57" s="36"/>
      <c r="K57" s="36"/>
    </row>
    <row r="58" spans="2:12" ht="15.75" customHeight="1" x14ac:dyDescent="0.55000000000000004">
      <c r="B58" s="694" t="s">
        <v>81</v>
      </c>
      <c r="C58" s="695"/>
      <c r="D58" s="695"/>
      <c r="E58" s="695"/>
      <c r="F58" s="695"/>
      <c r="G58" s="695"/>
      <c r="H58" s="693" t="s">
        <v>82</v>
      </c>
      <c r="I58" s="693"/>
      <c r="J58" s="37"/>
      <c r="K58" s="684" t="s">
        <v>80</v>
      </c>
    </row>
    <row r="59" spans="2:12" ht="13.95" customHeight="1" thickBot="1" x14ac:dyDescent="0.6">
      <c r="B59" s="696" t="s">
        <v>312</v>
      </c>
      <c r="C59" s="697"/>
      <c r="D59" s="697"/>
      <c r="E59" s="697"/>
      <c r="F59" s="697"/>
      <c r="G59" s="697"/>
      <c r="H59" s="698" t="s">
        <v>83</v>
      </c>
      <c r="I59" s="698"/>
      <c r="J59" s="38" t="s">
        <v>79</v>
      </c>
      <c r="K59" s="685"/>
    </row>
    <row r="60" spans="2:12" ht="24" customHeight="1" thickBot="1" x14ac:dyDescent="0.6">
      <c r="B60" s="756" t="s">
        <v>106</v>
      </c>
      <c r="C60" s="757"/>
      <c r="D60" s="757"/>
      <c r="E60" s="757"/>
      <c r="F60" s="757"/>
      <c r="G60" s="757"/>
      <c r="H60" s="757"/>
      <c r="I60" s="757"/>
      <c r="J60" s="757"/>
      <c r="K60" s="758"/>
    </row>
    <row r="61" spans="2:12" ht="48.75" customHeight="1" x14ac:dyDescent="0.55000000000000004">
      <c r="B61" s="538" t="s">
        <v>107</v>
      </c>
      <c r="C61" s="428"/>
      <c r="D61" s="428"/>
      <c r="E61" s="428"/>
      <c r="F61" s="428"/>
      <c r="G61" s="539"/>
      <c r="H61" s="687" t="str">
        <f>IFERROR(LEFT(CONCATENATE('FL Crosswalk ''14'!K73,IF('FL Crosswalk ''14'!K73="",""," ; "),'FL Crosswalk ''14'!K74,IF('FL Crosswalk ''14'!K74="",""," ; "),'FL Crosswalk ''14'!K84,IF('FL Crosswalk ''14'!K84="",""," ; "),'FL Crosswalk ''14'!K92,IF('FL Crosswalk ''14'!K92="","",)),LEN(CONCATENATE('FL Crosswalk ''14'!K73,IF('FL Crosswalk ''14'!K73="",""," ; "),'FL Crosswalk ''14'!K74,IF('FL Crosswalk ''14'!K74="",""," ; "),'FL Crosswalk ''14'!K84,IF('FL Crosswalk ''14'!K84="",""," ; "),'FL Crosswalk ''14'!K92,IF('FL Crosswalk ''14'!K92="",""," ; ")))-2),"")</f>
        <v xml:space="preserve">  ;   ;   ;  </v>
      </c>
      <c r="I61" s="688"/>
      <c r="J61" s="39" t="str">
        <f>IF(AND('FL Crosswalk ''14'!L73="X",'FL Crosswalk ''14'!L74="X",'FL Crosswalk ''14'!L84="X",'FL Crosswalk ''14'!L92="X"),"X","")</f>
        <v/>
      </c>
      <c r="K61" s="40" t="str">
        <f>IF(AND('FL Crosswalk ''14'!L73="x",'FL Crosswalk ''14'!L74="x",'FL Crosswalk ''14'!L84="x",'FL Crosswalk ''14'!L92="x"),"","X")</f>
        <v>X</v>
      </c>
      <c r="L61" s="47"/>
    </row>
    <row r="62" spans="2:12" ht="49.5" customHeight="1" x14ac:dyDescent="0.55000000000000004">
      <c r="B62" s="759" t="s">
        <v>108</v>
      </c>
      <c r="C62" s="760"/>
      <c r="D62" s="760"/>
      <c r="E62" s="760"/>
      <c r="F62" s="760"/>
      <c r="G62" s="761"/>
      <c r="H62" s="762" t="str">
        <f>IFERROR(LEFT(CONCATENATE('FL Crosswalk ''14'!K98,IF('FL Crosswalk ''14'!K98="",""," ; "),'FL Crosswalk ''14'!K105,IF('FL Crosswalk ''14'!K105="","")),LEN(CONCATENATE('FL Crosswalk ''14'!K98,IF('FL Crosswalk ''14'!K98="",""," ; "),'FL Crosswalk ''14'!K105,IF('FL Crosswalk ''14'!K105="",""," ; ")))-3),"")</f>
        <v xml:space="preserve">  ;  </v>
      </c>
      <c r="I62" s="763"/>
      <c r="J62" s="41" t="str">
        <f>IF(AND('FL Crosswalk ''14'!L98="X",'FL Crosswalk ''14'!L105="X"),"X","")</f>
        <v/>
      </c>
      <c r="K62" s="42" t="str">
        <f>IF(AND('FL Crosswalk ''14'!L98="x",'FL Crosswalk ''14'!L105="x"),"","X")</f>
        <v>X</v>
      </c>
      <c r="L62" s="47"/>
    </row>
    <row r="63" spans="2:12" ht="48.75" customHeight="1" x14ac:dyDescent="0.55000000000000004">
      <c r="B63" s="671" t="s">
        <v>109</v>
      </c>
      <c r="C63" s="672"/>
      <c r="D63" s="672"/>
      <c r="E63" s="672"/>
      <c r="F63" s="672"/>
      <c r="G63" s="673"/>
      <c r="H63" s="762" t="str">
        <f>IFERROR(LEFT(CONCATENATE('FL Crosswalk ''14'!K111,IF('FL Crosswalk ''14'!K111="",""," ; "),'FL Crosswalk ''14'!K127,IF('FL Crosswalk ''14'!K127="","")),LEN(CONCATENATE('FL Crosswalk ''14'!K111,IF('FL Crosswalk ''14'!K111="",""," ; "),'FL Crosswalk ''14'!K127,IF('FL Crosswalk ''14'!K127="",""," ; ")))-3),"")</f>
        <v xml:space="preserve">  ;  </v>
      </c>
      <c r="I63" s="763"/>
      <c r="J63" s="41" t="str">
        <f>IF(AND('FL Crosswalk ''14'!L111="X",'FL Crosswalk ''14'!L127="X"),"X","")</f>
        <v/>
      </c>
      <c r="K63" s="42" t="str">
        <f>IF(AND('FL Crosswalk ''14'!L111="x",'FL Crosswalk ''14'!L127="x"),"","X")</f>
        <v>X</v>
      </c>
      <c r="L63" s="47"/>
    </row>
    <row r="64" spans="2:12" ht="45.75" customHeight="1" thickBot="1" x14ac:dyDescent="0.6">
      <c r="B64" s="767" t="s">
        <v>110</v>
      </c>
      <c r="C64" s="768"/>
      <c r="D64" s="768"/>
      <c r="E64" s="768"/>
      <c r="F64" s="768"/>
      <c r="G64" s="769"/>
      <c r="H64" s="699" t="str">
        <f>IF('FL Crosswalk ''14'!$K$133=0,"",'FL Crosswalk ''14'!$K$133)</f>
        <v xml:space="preserve"> </v>
      </c>
      <c r="I64" s="699"/>
      <c r="J64" s="43" t="str">
        <f>IF('FL Crosswalk ''14'!L133="X","X","")</f>
        <v/>
      </c>
      <c r="K64" s="44" t="str">
        <f>IF('FL Crosswalk ''14'!L133="x","","X")</f>
        <v>X</v>
      </c>
    </row>
    <row r="65" spans="2:12" ht="13.95" customHeight="1" x14ac:dyDescent="0.55000000000000004">
      <c r="B65" s="752" t="s">
        <v>111</v>
      </c>
      <c r="C65" s="753"/>
      <c r="D65" s="753"/>
      <c r="E65" s="753"/>
      <c r="F65" s="753"/>
      <c r="G65" s="753"/>
      <c r="H65" s="753"/>
      <c r="I65" s="753"/>
      <c r="J65" s="753"/>
      <c r="K65" s="754"/>
    </row>
    <row r="66" spans="2:12" ht="13.2" customHeight="1" x14ac:dyDescent="0.55000000000000004">
      <c r="B66" s="770" t="str">
        <f>IFERROR((LEFT(CONCATENATE('FL Crosswalk ''14'!B82,IF('FL Crosswalk ''14'!B82="",""," ; "),'FL Crosswalk ''14'!B90,IF('FL Crosswalk ''14'!B90="",""," ; "),'FL Crosswalk ''14'!B96,IF('FL Crosswalk ''14'!B96="",""," ; "),'FL Crosswalk ''14'!B103,IF('FL Crosswalk ''14'!B103="",""," ; ")),LEN(CONCATENATE('FL Crosswalk ''14'!B109,IF('FL Crosswalk ''14'!B109="",""," ; "),'FL Crosswalk ''14'!B125,IF('FL Crosswalk ''14'!B125="",""," ; "),'FL Crosswalk ''14'!B131,IF('FL Crosswalk ''14'!B131="",""," ; "),'FL Crosswalk ''14'!B138,IF('FL Crosswalk ''14'!B138="",""," ; ")))-2)),"")</f>
        <v xml:space="preserve">  ;   ;   ;   </v>
      </c>
      <c r="C66" s="742"/>
      <c r="D66" s="742"/>
      <c r="E66" s="742"/>
      <c r="F66" s="742"/>
      <c r="G66" s="742"/>
      <c r="H66" s="742"/>
      <c r="I66" s="742"/>
      <c r="J66" s="742"/>
      <c r="K66" s="771"/>
    </row>
    <row r="67" spans="2:12" ht="13.2" customHeight="1" x14ac:dyDescent="0.55000000000000004">
      <c r="B67" s="770"/>
      <c r="C67" s="742"/>
      <c r="D67" s="742"/>
      <c r="E67" s="742"/>
      <c r="F67" s="742"/>
      <c r="G67" s="742"/>
      <c r="H67" s="742"/>
      <c r="I67" s="742"/>
      <c r="J67" s="742"/>
      <c r="K67" s="771"/>
    </row>
    <row r="68" spans="2:12" ht="13.2" customHeight="1" thickBot="1" x14ac:dyDescent="0.6">
      <c r="B68" s="772"/>
      <c r="C68" s="721"/>
      <c r="D68" s="721"/>
      <c r="E68" s="721"/>
      <c r="F68" s="721"/>
      <c r="G68" s="721"/>
      <c r="H68" s="721"/>
      <c r="I68" s="721"/>
      <c r="J68" s="721"/>
      <c r="K68" s="722"/>
    </row>
    <row r="69" spans="2:12" ht="13.2" customHeight="1" thickBot="1" x14ac:dyDescent="0.6">
      <c r="B69" s="48"/>
      <c r="C69" s="48"/>
      <c r="D69" s="48"/>
      <c r="E69" s="48"/>
      <c r="F69" s="48"/>
      <c r="G69" s="48"/>
      <c r="H69" s="48"/>
      <c r="I69" s="48"/>
      <c r="J69" s="48"/>
      <c r="K69" s="48"/>
      <c r="L69" s="49"/>
    </row>
    <row r="70" spans="2:12" ht="26.55" customHeight="1" thickBot="1" x14ac:dyDescent="0.6">
      <c r="B70" s="756" t="s">
        <v>112</v>
      </c>
      <c r="C70" s="757"/>
      <c r="D70" s="757"/>
      <c r="E70" s="757"/>
      <c r="F70" s="757"/>
      <c r="G70" s="757"/>
      <c r="H70" s="757"/>
      <c r="I70" s="757"/>
      <c r="J70" s="757"/>
      <c r="K70" s="758"/>
      <c r="L70" s="49"/>
    </row>
    <row r="71" spans="2:12" ht="64.5" customHeight="1" x14ac:dyDescent="0.55000000000000004">
      <c r="B71" s="773" t="s">
        <v>113</v>
      </c>
      <c r="C71" s="774"/>
      <c r="D71" s="774"/>
      <c r="E71" s="774"/>
      <c r="F71" s="774"/>
      <c r="G71" s="775"/>
      <c r="H71" s="688" t="str">
        <f>IF('FL Crosswalk ''14'!$K$150=0,"",'FL Crosswalk ''14'!$K$150)</f>
        <v xml:space="preserve"> </v>
      </c>
      <c r="I71" s="688"/>
      <c r="J71" s="39" t="str">
        <f>IF('FL Crosswalk ''14'!L150="X","X","")</f>
        <v/>
      </c>
      <c r="K71" s="40" t="str">
        <f>IF('FL Crosswalk ''14'!L150="x","","X")</f>
        <v>X</v>
      </c>
      <c r="L71" s="49"/>
    </row>
    <row r="72" spans="2:12" ht="50.25" customHeight="1" x14ac:dyDescent="0.55000000000000004">
      <c r="B72" s="776" t="s">
        <v>114</v>
      </c>
      <c r="C72" s="777"/>
      <c r="D72" s="777"/>
      <c r="E72" s="777"/>
      <c r="F72" s="777"/>
      <c r="G72" s="778"/>
      <c r="H72" s="686" t="str">
        <f>IF('FL Crosswalk ''14'!$K$156=0,"",'FL Crosswalk ''14'!$K$156)</f>
        <v xml:space="preserve"> </v>
      </c>
      <c r="I72" s="686"/>
      <c r="J72" s="41" t="str">
        <f>IF('FL Crosswalk ''14'!L156="X","X","")</f>
        <v/>
      </c>
      <c r="K72" s="42" t="str">
        <f>IF('FL Crosswalk ''14'!L156="x","","X")</f>
        <v>X</v>
      </c>
      <c r="L72" s="49"/>
    </row>
    <row r="73" spans="2:12" ht="48.75" customHeight="1" x14ac:dyDescent="0.55000000000000004">
      <c r="B73" s="755" t="s">
        <v>115</v>
      </c>
      <c r="C73" s="703"/>
      <c r="D73" s="703"/>
      <c r="E73" s="703"/>
      <c r="F73" s="703"/>
      <c r="G73" s="704"/>
      <c r="H73" s="686" t="str">
        <f>IF('FL Crosswalk ''14'!$K$143=0,"",'FL Crosswalk ''14'!$K$143)</f>
        <v xml:space="preserve"> </v>
      </c>
      <c r="I73" s="686"/>
      <c r="J73" s="41" t="str">
        <f>IF('FL Crosswalk ''14'!L143="X","X","")</f>
        <v/>
      </c>
      <c r="K73" s="42" t="str">
        <f>IF('FL Crosswalk ''14'!L143="x","","X")</f>
        <v>X</v>
      </c>
      <c r="L73" s="49"/>
    </row>
    <row r="74" spans="2:12" ht="63.75" customHeight="1" x14ac:dyDescent="0.55000000000000004">
      <c r="B74" s="755" t="s">
        <v>116</v>
      </c>
      <c r="C74" s="703"/>
      <c r="D74" s="703"/>
      <c r="E74" s="703"/>
      <c r="F74" s="703"/>
      <c r="G74" s="704"/>
      <c r="H74" s="686" t="str">
        <f>IF('FL Crosswalk ''14'!$K$162=0,"",'FL Crosswalk ''14'!$K$162)</f>
        <v xml:space="preserve"> </v>
      </c>
      <c r="I74" s="686"/>
      <c r="J74" s="41" t="str">
        <f>IF('FL Crosswalk ''14'!L162="X","X","")</f>
        <v/>
      </c>
      <c r="K74" s="42" t="str">
        <f>IF('FL Crosswalk ''14'!L162="x","","X")</f>
        <v>X</v>
      </c>
      <c r="L74" s="49"/>
    </row>
    <row r="75" spans="2:12" ht="65.25" customHeight="1" x14ac:dyDescent="0.55000000000000004">
      <c r="B75" s="755" t="s">
        <v>117</v>
      </c>
      <c r="C75" s="703"/>
      <c r="D75" s="703"/>
      <c r="E75" s="703"/>
      <c r="F75" s="703"/>
      <c r="G75" s="704"/>
      <c r="H75" s="686" t="str">
        <f>IF('FL Crosswalk ''14'!$K$178=0,"",'FL Crosswalk ''14'!$K$178)</f>
        <v xml:space="preserve"> </v>
      </c>
      <c r="I75" s="686"/>
      <c r="J75" s="41" t="str">
        <f>IF('FL Crosswalk ''14'!L178="X","X","")</f>
        <v/>
      </c>
      <c r="K75" s="42" t="str">
        <f>IF('FL Crosswalk ''14'!L178="x","","X")</f>
        <v>X</v>
      </c>
      <c r="L75" s="49"/>
    </row>
    <row r="76" spans="2:12" ht="78.75" customHeight="1" thickBot="1" x14ac:dyDescent="0.6">
      <c r="B76" s="779" t="s">
        <v>118</v>
      </c>
      <c r="C76" s="706"/>
      <c r="D76" s="706"/>
      <c r="E76" s="706"/>
      <c r="F76" s="706"/>
      <c r="G76" s="707"/>
      <c r="H76" s="699" t="str">
        <f>IF('FL Crosswalk ''14'!$K$188=0,"",'FL Crosswalk ''14'!$K$188)</f>
        <v xml:space="preserve"> </v>
      </c>
      <c r="I76" s="699"/>
      <c r="J76" s="43" t="str">
        <f>IF('FL Crosswalk ''14'!L188="X","X","")</f>
        <v/>
      </c>
      <c r="K76" s="44" t="str">
        <f>IF('FL Crosswalk ''14'!L188="x","","X")</f>
        <v>X</v>
      </c>
    </row>
    <row r="77" spans="2:12" x14ac:dyDescent="0.55000000000000004">
      <c r="B77" s="752" t="s">
        <v>119</v>
      </c>
      <c r="C77" s="753"/>
      <c r="D77" s="753"/>
      <c r="E77" s="753"/>
      <c r="F77" s="753"/>
      <c r="G77" s="753"/>
      <c r="H77" s="753"/>
      <c r="I77" s="753"/>
      <c r="J77" s="753"/>
      <c r="K77" s="754"/>
    </row>
    <row r="78" spans="2:12" x14ac:dyDescent="0.55000000000000004">
      <c r="B78" s="770" t="str">
        <f>IFERROR((LEFT(CONCATENATE('FL Crosswalk ''14'!B148,IF('FL Crosswalk ''14'!B148="",""," ; "),'FL Crosswalk ''14'!B154,IF('FL Crosswalk ''14'!B154="",""," ; "),'FL Crosswalk ''14'!B160,IF('FL Crosswalk ''14'!B160="",""," ; "),'FL Crosswalk ''14'!B185,IF('FL Crosswalk ''14'!B185="",""," ; ")),LEN(CONCATENATE('FL Crosswalk ''14'!B193,IF('FL Crosswalk ''14'!B193="",""," ; ")))-2)),"")</f>
        <v xml:space="preserve">  </v>
      </c>
      <c r="C78" s="742"/>
      <c r="D78" s="742"/>
      <c r="E78" s="742"/>
      <c r="F78" s="742"/>
      <c r="G78" s="742"/>
      <c r="H78" s="742"/>
      <c r="I78" s="742"/>
      <c r="J78" s="742"/>
      <c r="K78" s="771"/>
    </row>
    <row r="79" spans="2:12" x14ac:dyDescent="0.55000000000000004">
      <c r="B79" s="770"/>
      <c r="C79" s="742"/>
      <c r="D79" s="742"/>
      <c r="E79" s="742"/>
      <c r="F79" s="742"/>
      <c r="G79" s="742"/>
      <c r="H79" s="742"/>
      <c r="I79" s="742"/>
      <c r="J79" s="742"/>
      <c r="K79" s="771"/>
    </row>
    <row r="80" spans="2:12" ht="14.7" thickBot="1" x14ac:dyDescent="0.6">
      <c r="B80" s="772"/>
      <c r="C80" s="721"/>
      <c r="D80" s="721"/>
      <c r="E80" s="721"/>
      <c r="F80" s="721"/>
      <c r="G80" s="721"/>
      <c r="H80" s="721"/>
      <c r="I80" s="721"/>
      <c r="J80" s="721"/>
      <c r="K80" s="722"/>
    </row>
    <row r="81" spans="2:11" ht="14.7" thickBot="1" x14ac:dyDescent="0.6">
      <c r="B81" s="48"/>
      <c r="C81" s="48"/>
      <c r="D81" s="48"/>
      <c r="E81" s="48"/>
      <c r="F81" s="48"/>
      <c r="G81" s="48"/>
      <c r="H81" s="48"/>
      <c r="I81" s="48"/>
      <c r="J81" s="48"/>
      <c r="K81" s="48"/>
    </row>
    <row r="82" spans="2:11" ht="15.75" customHeight="1" x14ac:dyDescent="0.55000000000000004">
      <c r="B82" s="694" t="s">
        <v>81</v>
      </c>
      <c r="C82" s="695"/>
      <c r="D82" s="695"/>
      <c r="E82" s="695"/>
      <c r="F82" s="695"/>
      <c r="G82" s="695"/>
      <c r="H82" s="693" t="s">
        <v>82</v>
      </c>
      <c r="I82" s="693"/>
      <c r="J82" s="37"/>
      <c r="K82" s="684" t="s">
        <v>80</v>
      </c>
    </row>
    <row r="83" spans="2:11" ht="13.95" customHeight="1" thickBot="1" x14ac:dyDescent="0.6">
      <c r="B83" s="696" t="s">
        <v>312</v>
      </c>
      <c r="C83" s="697"/>
      <c r="D83" s="697"/>
      <c r="E83" s="697"/>
      <c r="F83" s="697"/>
      <c r="G83" s="697"/>
      <c r="H83" s="698" t="s">
        <v>83</v>
      </c>
      <c r="I83" s="698"/>
      <c r="J83" s="38" t="s">
        <v>79</v>
      </c>
      <c r="K83" s="685"/>
    </row>
    <row r="84" spans="2:11" s="50" customFormat="1" ht="26.55" customHeight="1" thickBot="1" x14ac:dyDescent="0.45">
      <c r="B84" s="764" t="s">
        <v>313</v>
      </c>
      <c r="C84" s="765"/>
      <c r="D84" s="765"/>
      <c r="E84" s="765"/>
      <c r="F84" s="765"/>
      <c r="G84" s="765"/>
      <c r="H84" s="765"/>
      <c r="I84" s="765"/>
      <c r="J84" s="765"/>
      <c r="K84" s="766"/>
    </row>
    <row r="85" spans="2:11" ht="33" customHeight="1" x14ac:dyDescent="0.55000000000000004">
      <c r="B85" s="773" t="s">
        <v>126</v>
      </c>
      <c r="C85" s="774"/>
      <c r="D85" s="774"/>
      <c r="E85" s="774"/>
      <c r="F85" s="774"/>
      <c r="G85" s="775"/>
      <c r="H85" s="794" t="str">
        <f>IF('FL Crosswalk ''14'!$K$199=0,"",'FL Crosswalk ''14'!$K$199)</f>
        <v/>
      </c>
      <c r="I85" s="794"/>
      <c r="J85" s="39" t="str">
        <f>IF('FL Crosswalk ''14'!L198="X","X","")</f>
        <v/>
      </c>
      <c r="K85" s="40" t="str">
        <f>IF('FL Crosswalk ''14'!L198="x","","X")</f>
        <v>X</v>
      </c>
    </row>
    <row r="86" spans="2:11" ht="33" customHeight="1" x14ac:dyDescent="0.55000000000000004">
      <c r="B86" s="776" t="s">
        <v>127</v>
      </c>
      <c r="C86" s="777"/>
      <c r="D86" s="777"/>
      <c r="E86" s="777"/>
      <c r="F86" s="777"/>
      <c r="G86" s="778"/>
      <c r="H86" s="795" t="str">
        <f>IF('FL Crosswalk ''14'!$K$201=0,"",'FL Crosswalk ''14'!$K$201)</f>
        <v/>
      </c>
      <c r="I86" s="795"/>
      <c r="J86" s="41" t="str">
        <f>IF('FL Crosswalk ''14'!L200="X","X","")</f>
        <v/>
      </c>
      <c r="K86" s="42" t="str">
        <f>IF('FL Crosswalk ''14'!L200="x","","X")</f>
        <v>X</v>
      </c>
    </row>
    <row r="87" spans="2:11" ht="32.25" customHeight="1" thickBot="1" x14ac:dyDescent="0.6">
      <c r="B87" s="807" t="s">
        <v>124</v>
      </c>
      <c r="C87" s="808"/>
      <c r="D87" s="808"/>
      <c r="E87" s="808"/>
      <c r="F87" s="808"/>
      <c r="G87" s="809"/>
      <c r="H87" s="796" t="str">
        <f>IF('FL Crosswalk ''14'!$K$203=0,"",'FL Crosswalk ''14'!$K$203)</f>
        <v/>
      </c>
      <c r="I87" s="796"/>
      <c r="J87" s="43" t="str">
        <f>IF('FL Crosswalk ''14'!L202="X","X","")</f>
        <v/>
      </c>
      <c r="K87" s="44" t="str">
        <f>IF('FL Crosswalk ''14'!L202="x","","X")</f>
        <v>X</v>
      </c>
    </row>
    <row r="88" spans="2:11" x14ac:dyDescent="0.55000000000000004">
      <c r="B88" s="797" t="s">
        <v>125</v>
      </c>
      <c r="C88" s="798"/>
      <c r="D88" s="798"/>
      <c r="E88" s="798"/>
      <c r="F88" s="798"/>
      <c r="G88" s="798"/>
      <c r="H88" s="798"/>
      <c r="I88" s="798"/>
      <c r="J88" s="798"/>
      <c r="K88" s="799"/>
    </row>
    <row r="89" spans="2:11" ht="13.95" customHeight="1" x14ac:dyDescent="0.55000000000000004">
      <c r="B89" s="770" t="str">
        <f>IFERROR((LEFT(CONCATENATE('FL Crosswalk ''14'!B207,IF('FL Crosswalk ''14'!B207="",""," ; "),'FL Crosswalk ''14'!B218,IF('FL Crosswalk ''14'!B218="",""," ; ")))-2),"")</f>
        <v/>
      </c>
      <c r="C89" s="742"/>
      <c r="D89" s="742"/>
      <c r="E89" s="742"/>
      <c r="F89" s="742"/>
      <c r="G89" s="742"/>
      <c r="H89" s="742"/>
      <c r="I89" s="742"/>
      <c r="J89" s="742"/>
      <c r="K89" s="771"/>
    </row>
    <row r="90" spans="2:11" ht="13.95" customHeight="1" x14ac:dyDescent="0.55000000000000004">
      <c r="B90" s="770"/>
      <c r="C90" s="742"/>
      <c r="D90" s="742"/>
      <c r="E90" s="742"/>
      <c r="F90" s="742"/>
      <c r="G90" s="742"/>
      <c r="H90" s="742"/>
      <c r="I90" s="742"/>
      <c r="J90" s="742"/>
      <c r="K90" s="771"/>
    </row>
    <row r="91" spans="2:11" ht="13.95" customHeight="1" thickBot="1" x14ac:dyDescent="0.6">
      <c r="B91" s="772"/>
      <c r="C91" s="721"/>
      <c r="D91" s="721"/>
      <c r="E91" s="721"/>
      <c r="F91" s="721"/>
      <c r="G91" s="721"/>
      <c r="H91" s="721"/>
      <c r="I91" s="721"/>
      <c r="J91" s="721"/>
      <c r="K91" s="722"/>
    </row>
    <row r="92" spans="2:11" ht="13.95" customHeight="1" thickBot="1" x14ac:dyDescent="0.6">
      <c r="B92" s="48"/>
      <c r="C92" s="48"/>
      <c r="D92" s="48"/>
      <c r="E92" s="48"/>
      <c r="F92" s="48"/>
      <c r="G92" s="48"/>
      <c r="H92" s="48"/>
      <c r="I92" s="48"/>
      <c r="J92" s="48"/>
      <c r="K92" s="48"/>
    </row>
    <row r="93" spans="2:11" ht="26.55" customHeight="1" thickBot="1" x14ac:dyDescent="0.6">
      <c r="B93" s="800" t="s">
        <v>128</v>
      </c>
      <c r="C93" s="801"/>
      <c r="D93" s="801"/>
      <c r="E93" s="801"/>
      <c r="F93" s="801"/>
      <c r="G93" s="801"/>
      <c r="H93" s="801"/>
      <c r="I93" s="801"/>
      <c r="J93" s="801"/>
      <c r="K93" s="802"/>
    </row>
    <row r="94" spans="2:11" ht="49.5" customHeight="1" x14ac:dyDescent="0.55000000000000004">
      <c r="B94" s="773" t="s">
        <v>129</v>
      </c>
      <c r="C94" s="774"/>
      <c r="D94" s="774"/>
      <c r="E94" s="774"/>
      <c r="F94" s="774"/>
      <c r="G94" s="775"/>
      <c r="H94" s="794" t="str">
        <f>IF('FL Crosswalk ''14'!$K$223=0,"",'FL Crosswalk ''14'!$K$223)</f>
        <v xml:space="preserve"> </v>
      </c>
      <c r="I94" s="794"/>
      <c r="J94" s="39" t="str">
        <f>IF('FL Crosswalk ''14'!L223="X","X","")</f>
        <v/>
      </c>
      <c r="K94" s="40" t="str">
        <f>IF('FL Crosswalk ''14'!L223="x","","X")</f>
        <v>X</v>
      </c>
    </row>
    <row r="95" spans="2:11" ht="51.75" customHeight="1" thickBot="1" x14ac:dyDescent="0.6">
      <c r="B95" s="803" t="s">
        <v>130</v>
      </c>
      <c r="C95" s="804"/>
      <c r="D95" s="804"/>
      <c r="E95" s="804"/>
      <c r="F95" s="804"/>
      <c r="G95" s="805"/>
      <c r="H95" s="806" t="str">
        <f>IF('FL Crosswalk ''14'!$K$224=0,"",'FL Crosswalk ''14'!$K$224)</f>
        <v xml:space="preserve"> </v>
      </c>
      <c r="I95" s="806"/>
      <c r="J95" s="51" t="str">
        <f>IF('FL Crosswalk ''14'!L224="X","X","")</f>
        <v/>
      </c>
      <c r="K95" s="52" t="str">
        <f>IF('FL Crosswalk ''14'!L224="x","","X")</f>
        <v>X</v>
      </c>
    </row>
    <row r="96" spans="2:11" x14ac:dyDescent="0.55000000000000004">
      <c r="B96" s="780" t="s">
        <v>131</v>
      </c>
      <c r="C96" s="781"/>
      <c r="D96" s="781"/>
      <c r="E96" s="781"/>
      <c r="F96" s="781"/>
      <c r="G96" s="781"/>
      <c r="H96" s="781"/>
      <c r="I96" s="781"/>
      <c r="J96" s="781"/>
      <c r="K96" s="782"/>
    </row>
    <row r="97" spans="2:11" ht="13.95" customHeight="1" x14ac:dyDescent="0.55000000000000004">
      <c r="B97" s="770" t="str">
        <f>IF('FL Crosswalk ''14'!B229=0,"",'FL Crosswalk ''14'!B229)</f>
        <v xml:space="preserve"> </v>
      </c>
      <c r="C97" s="742"/>
      <c r="D97" s="742"/>
      <c r="E97" s="742"/>
      <c r="F97" s="742"/>
      <c r="G97" s="742"/>
      <c r="H97" s="742"/>
      <c r="I97" s="742"/>
      <c r="J97" s="742"/>
      <c r="K97" s="771"/>
    </row>
    <row r="98" spans="2:11" ht="13.95" customHeight="1" x14ac:dyDescent="0.55000000000000004">
      <c r="B98" s="770"/>
      <c r="C98" s="742"/>
      <c r="D98" s="742"/>
      <c r="E98" s="742"/>
      <c r="F98" s="742"/>
      <c r="G98" s="742"/>
      <c r="H98" s="742"/>
      <c r="I98" s="742"/>
      <c r="J98" s="742"/>
      <c r="K98" s="771"/>
    </row>
    <row r="99" spans="2:11" ht="13.95" customHeight="1" thickBot="1" x14ac:dyDescent="0.6">
      <c r="B99" s="772"/>
      <c r="C99" s="721"/>
      <c r="D99" s="721"/>
      <c r="E99" s="721"/>
      <c r="F99" s="721"/>
      <c r="G99" s="721"/>
      <c r="H99" s="721"/>
      <c r="I99" s="721"/>
      <c r="J99" s="721"/>
      <c r="K99" s="722"/>
    </row>
    <row r="100" spans="2:11" ht="13.95" customHeight="1" thickBot="1" x14ac:dyDescent="0.6">
      <c r="B100" s="48"/>
      <c r="C100" s="48"/>
      <c r="D100" s="48"/>
      <c r="E100" s="48"/>
      <c r="F100" s="48"/>
      <c r="G100" s="48"/>
      <c r="H100" s="48"/>
      <c r="I100" s="48"/>
      <c r="J100" s="48"/>
      <c r="K100" s="48"/>
    </row>
    <row r="101" spans="2:11" ht="31.5" customHeight="1" thickBot="1" x14ac:dyDescent="0.6">
      <c r="B101" s="783" t="s">
        <v>132</v>
      </c>
      <c r="C101" s="784"/>
      <c r="D101" s="784"/>
      <c r="E101" s="784"/>
      <c r="F101" s="784"/>
      <c r="G101" s="784"/>
      <c r="H101" s="784"/>
      <c r="I101" s="784"/>
      <c r="J101" s="784"/>
      <c r="K101" s="785"/>
    </row>
    <row r="102" spans="2:11" ht="28.95" customHeight="1" x14ac:dyDescent="0.55000000000000004">
      <c r="B102" s="786" t="s">
        <v>133</v>
      </c>
      <c r="C102" s="787"/>
      <c r="D102" s="787"/>
      <c r="E102" s="787"/>
      <c r="F102" s="787"/>
      <c r="G102" s="788"/>
      <c r="H102" s="792"/>
      <c r="I102" s="792"/>
      <c r="J102" s="118"/>
      <c r="K102" s="119"/>
    </row>
    <row r="103" spans="2:11" ht="28.95" customHeight="1" thickBot="1" x14ac:dyDescent="0.6">
      <c r="B103" s="789" t="s">
        <v>134</v>
      </c>
      <c r="C103" s="790"/>
      <c r="D103" s="790"/>
      <c r="E103" s="790"/>
      <c r="F103" s="790"/>
      <c r="G103" s="791"/>
      <c r="H103" s="793"/>
      <c r="I103" s="793"/>
      <c r="J103" s="120"/>
      <c r="K103" s="121"/>
    </row>
    <row r="104" spans="2:11" x14ac:dyDescent="0.55000000000000004">
      <c r="B104" s="797" t="s">
        <v>135</v>
      </c>
      <c r="C104" s="798"/>
      <c r="D104" s="798"/>
      <c r="E104" s="798"/>
      <c r="F104" s="798"/>
      <c r="G104" s="798"/>
      <c r="H104" s="798"/>
      <c r="I104" s="798"/>
      <c r="J104" s="798"/>
      <c r="K104" s="799"/>
    </row>
    <row r="105" spans="2:11" ht="13.95" customHeight="1" x14ac:dyDescent="0.55000000000000004">
      <c r="B105" s="815"/>
      <c r="C105" s="816"/>
      <c r="D105" s="816"/>
      <c r="E105" s="816"/>
      <c r="F105" s="816"/>
      <c r="G105" s="816"/>
      <c r="H105" s="816"/>
      <c r="I105" s="816"/>
      <c r="J105" s="816"/>
      <c r="K105" s="817"/>
    </row>
    <row r="106" spans="2:11" ht="13.95" customHeight="1" x14ac:dyDescent="0.55000000000000004">
      <c r="B106" s="815"/>
      <c r="C106" s="816"/>
      <c r="D106" s="816"/>
      <c r="E106" s="816"/>
      <c r="F106" s="816"/>
      <c r="G106" s="816"/>
      <c r="H106" s="816"/>
      <c r="I106" s="816"/>
      <c r="J106" s="816"/>
      <c r="K106" s="817"/>
    </row>
    <row r="107" spans="2:11" ht="13.95" customHeight="1" thickBot="1" x14ac:dyDescent="0.6">
      <c r="B107" s="818"/>
      <c r="C107" s="819"/>
      <c r="D107" s="819"/>
      <c r="E107" s="819"/>
      <c r="F107" s="819"/>
      <c r="G107" s="819"/>
      <c r="H107" s="819"/>
      <c r="I107" s="819"/>
      <c r="J107" s="819"/>
      <c r="K107" s="820"/>
    </row>
    <row r="109" spans="2:11" ht="17.25" customHeight="1" thickBot="1" x14ac:dyDescent="0.6">
      <c r="B109" s="821" t="s">
        <v>309</v>
      </c>
      <c r="C109" s="821"/>
      <c r="D109" s="821"/>
      <c r="E109" s="821"/>
      <c r="F109" s="53"/>
      <c r="G109" s="53"/>
      <c r="H109" s="53"/>
      <c r="I109" s="53"/>
      <c r="J109" s="53"/>
      <c r="K109" s="53"/>
    </row>
    <row r="110" spans="2:11" x14ac:dyDescent="0.55000000000000004">
      <c r="B110" s="810" t="s">
        <v>314</v>
      </c>
      <c r="C110" s="810"/>
      <c r="D110" s="810"/>
      <c r="E110" s="810"/>
      <c r="F110" s="810"/>
      <c r="G110" s="810"/>
      <c r="H110" s="810"/>
      <c r="I110" s="810"/>
      <c r="J110" s="810"/>
      <c r="K110" s="810"/>
    </row>
    <row r="111" spans="2:11" x14ac:dyDescent="0.55000000000000004">
      <c r="B111" s="810"/>
      <c r="C111" s="810"/>
      <c r="D111" s="810"/>
      <c r="E111" s="810"/>
      <c r="F111" s="810"/>
      <c r="G111" s="810"/>
      <c r="H111" s="810"/>
      <c r="I111" s="810"/>
      <c r="J111" s="810"/>
      <c r="K111" s="810"/>
    </row>
    <row r="112" spans="2:11" x14ac:dyDescent="0.55000000000000004">
      <c r="B112" s="810"/>
      <c r="C112" s="810"/>
      <c r="D112" s="810"/>
      <c r="E112" s="810"/>
      <c r="F112" s="810"/>
      <c r="G112" s="810"/>
      <c r="H112" s="810"/>
      <c r="I112" s="810"/>
      <c r="J112" s="810"/>
      <c r="K112" s="810"/>
    </row>
    <row r="113" spans="2:11" x14ac:dyDescent="0.55000000000000004">
      <c r="B113" s="810"/>
      <c r="C113" s="810"/>
      <c r="D113" s="810"/>
      <c r="E113" s="810"/>
      <c r="F113" s="810"/>
      <c r="G113" s="810"/>
      <c r="H113" s="810"/>
      <c r="I113" s="810"/>
      <c r="J113" s="810"/>
      <c r="K113" s="810"/>
    </row>
    <row r="114" spans="2:11" x14ac:dyDescent="0.55000000000000004">
      <c r="B114" s="810"/>
      <c r="C114" s="810"/>
      <c r="D114" s="810"/>
      <c r="E114" s="810"/>
      <c r="F114" s="810"/>
      <c r="G114" s="810"/>
      <c r="H114" s="810"/>
      <c r="I114" s="810"/>
      <c r="J114" s="810"/>
      <c r="K114" s="810"/>
    </row>
    <row r="115" spans="2:11" x14ac:dyDescent="0.55000000000000004">
      <c r="B115" s="810"/>
      <c r="C115" s="810"/>
      <c r="D115" s="810"/>
      <c r="E115" s="810"/>
      <c r="F115" s="810"/>
      <c r="G115" s="810"/>
      <c r="H115" s="810"/>
      <c r="I115" s="810"/>
      <c r="J115" s="810"/>
      <c r="K115" s="810"/>
    </row>
    <row r="116" spans="2:11" x14ac:dyDescent="0.55000000000000004">
      <c r="B116" s="810"/>
      <c r="C116" s="810"/>
      <c r="D116" s="810"/>
      <c r="E116" s="810"/>
      <c r="F116" s="810"/>
      <c r="G116" s="810"/>
      <c r="H116" s="810"/>
      <c r="I116" s="810"/>
      <c r="J116" s="810"/>
      <c r="K116" s="810"/>
    </row>
    <row r="117" spans="2:11" x14ac:dyDescent="0.55000000000000004">
      <c r="B117" s="810"/>
      <c r="C117" s="810"/>
      <c r="D117" s="810"/>
      <c r="E117" s="810"/>
      <c r="F117" s="810"/>
      <c r="G117" s="810"/>
      <c r="H117" s="810"/>
      <c r="I117" s="810"/>
      <c r="J117" s="810"/>
      <c r="K117" s="810"/>
    </row>
    <row r="118" spans="2:11" ht="39" customHeight="1" x14ac:dyDescent="0.55000000000000004">
      <c r="B118" s="810"/>
      <c r="C118" s="810"/>
      <c r="D118" s="810"/>
      <c r="E118" s="810"/>
      <c r="F118" s="810"/>
      <c r="G118" s="810"/>
      <c r="H118" s="810"/>
      <c r="I118" s="810"/>
      <c r="J118" s="810"/>
      <c r="K118" s="810"/>
    </row>
    <row r="119" spans="2:11" x14ac:dyDescent="0.55000000000000004">
      <c r="B119" s="822" t="s">
        <v>136</v>
      </c>
      <c r="C119" s="822"/>
      <c r="D119" s="822"/>
      <c r="E119" s="822"/>
      <c r="F119" s="822"/>
      <c r="G119" s="822"/>
      <c r="H119" s="822"/>
      <c r="I119" s="822"/>
      <c r="J119" s="54"/>
      <c r="K119" s="54"/>
    </row>
    <row r="120" spans="2:11" x14ac:dyDescent="0.55000000000000004">
      <c r="B120" s="822" t="s">
        <v>137</v>
      </c>
      <c r="C120" s="822"/>
      <c r="D120" s="822"/>
      <c r="E120" s="822"/>
      <c r="F120" s="822"/>
      <c r="G120" s="822"/>
      <c r="H120" s="822"/>
      <c r="I120" s="822"/>
      <c r="J120" s="54"/>
      <c r="K120" s="54"/>
    </row>
    <row r="121" spans="2:11" ht="10.199999999999999" customHeight="1" x14ac:dyDescent="0.55000000000000004">
      <c r="B121" s="54"/>
      <c r="C121" s="54"/>
      <c r="D121" s="54"/>
      <c r="E121" s="54"/>
      <c r="F121" s="54"/>
      <c r="G121" s="54"/>
      <c r="H121" s="54"/>
      <c r="I121" s="54"/>
      <c r="J121" s="54"/>
      <c r="K121" s="54"/>
    </row>
    <row r="122" spans="2:11" ht="81.75" customHeight="1" x14ac:dyDescent="0.55000000000000004">
      <c r="B122" s="810" t="s">
        <v>315</v>
      </c>
      <c r="C122" s="810"/>
      <c r="D122" s="810"/>
      <c r="E122" s="810"/>
      <c r="F122" s="810"/>
      <c r="G122" s="810"/>
      <c r="H122" s="810"/>
      <c r="I122" s="810"/>
      <c r="J122" s="810"/>
      <c r="K122" s="810"/>
    </row>
    <row r="123" spans="2:11" ht="15.75" customHeight="1" x14ac:dyDescent="0.55000000000000004">
      <c r="B123" s="54"/>
      <c r="C123" s="54"/>
      <c r="D123" s="54"/>
      <c r="E123" s="54"/>
      <c r="F123" s="54"/>
      <c r="G123" s="54"/>
      <c r="H123" s="54"/>
      <c r="I123" s="54"/>
      <c r="J123" s="54"/>
      <c r="K123" s="54"/>
    </row>
    <row r="124" spans="2:11" ht="129.75" customHeight="1" x14ac:dyDescent="0.55000000000000004">
      <c r="B124" s="810" t="s">
        <v>138</v>
      </c>
      <c r="C124" s="810"/>
      <c r="D124" s="810"/>
      <c r="E124" s="810"/>
      <c r="F124" s="810"/>
      <c r="G124" s="810"/>
      <c r="H124" s="810"/>
      <c r="I124" s="810"/>
      <c r="J124" s="810"/>
      <c r="K124" s="810"/>
    </row>
    <row r="125" spans="2:11" ht="81" customHeight="1" x14ac:dyDescent="0.55000000000000004">
      <c r="B125" s="810" t="s">
        <v>316</v>
      </c>
      <c r="C125" s="810"/>
      <c r="D125" s="810"/>
      <c r="E125" s="810"/>
      <c r="F125" s="810"/>
      <c r="G125" s="810"/>
      <c r="H125" s="810"/>
      <c r="I125" s="810"/>
      <c r="J125" s="810"/>
      <c r="K125" s="810"/>
    </row>
    <row r="126" spans="2:11" ht="15.6" x14ac:dyDescent="0.55000000000000004">
      <c r="B126" s="824" t="s">
        <v>270</v>
      </c>
      <c r="C126" s="824"/>
      <c r="D126" s="824"/>
      <c r="E126" s="824"/>
      <c r="F126" s="824"/>
      <c r="G126" s="824"/>
      <c r="H126" s="824"/>
      <c r="I126" s="824"/>
      <c r="J126" s="824"/>
      <c r="K126" s="824"/>
    </row>
    <row r="127" spans="2:11" ht="28.95" customHeight="1" x14ac:dyDescent="0.55000000000000004">
      <c r="B127" s="823" t="s">
        <v>271</v>
      </c>
      <c r="C127" s="823"/>
      <c r="D127" s="823"/>
      <c r="E127" s="823"/>
      <c r="F127" s="823"/>
      <c r="G127" s="823"/>
      <c r="H127" s="823"/>
      <c r="I127" s="823"/>
      <c r="J127" s="823"/>
      <c r="K127" s="823"/>
    </row>
    <row r="128" spans="2:11" ht="18" customHeight="1" thickBot="1" x14ac:dyDescent="0.6"/>
    <row r="129" spans="2:11" ht="14.7" thickBot="1" x14ac:dyDescent="0.6">
      <c r="B129" s="55" t="s">
        <v>272</v>
      </c>
      <c r="C129" s="56"/>
      <c r="D129" s="56"/>
      <c r="E129" s="56"/>
      <c r="F129" s="56"/>
      <c r="G129" s="56"/>
      <c r="H129" s="56"/>
      <c r="I129" s="56"/>
      <c r="J129" s="56"/>
      <c r="K129" s="57"/>
    </row>
    <row r="130" spans="2:11" x14ac:dyDescent="0.55000000000000004">
      <c r="B130" s="825" t="s">
        <v>273</v>
      </c>
      <c r="C130" s="826"/>
      <c r="D130" s="58"/>
      <c r="E130" s="58"/>
      <c r="F130" s="58"/>
      <c r="G130" s="58"/>
      <c r="H130" s="58"/>
      <c r="I130" s="58"/>
      <c r="J130" s="58"/>
      <c r="K130" s="59"/>
    </row>
    <row r="131" spans="2:11" ht="44.55" customHeight="1" x14ac:dyDescent="0.55000000000000004">
      <c r="B131" s="827"/>
      <c r="C131" s="828"/>
      <c r="D131" s="828"/>
      <c r="E131" s="828"/>
      <c r="F131" s="828"/>
      <c r="G131" s="828"/>
      <c r="H131" s="828"/>
      <c r="I131" s="828"/>
      <c r="J131" s="828"/>
      <c r="K131" s="829"/>
    </row>
    <row r="132" spans="2:11" ht="11.55" customHeight="1" thickBot="1" x14ac:dyDescent="0.6">
      <c r="B132" s="60"/>
      <c r="C132" s="61"/>
      <c r="D132" s="61"/>
      <c r="E132" s="61"/>
      <c r="F132" s="61"/>
      <c r="G132" s="61"/>
      <c r="H132" s="61"/>
      <c r="I132" s="61"/>
      <c r="J132" s="61"/>
      <c r="K132" s="62"/>
    </row>
    <row r="133" spans="2:11" x14ac:dyDescent="0.55000000000000004">
      <c r="B133" s="830" t="s">
        <v>274</v>
      </c>
      <c r="C133" s="831"/>
      <c r="D133" s="831"/>
      <c r="E133" s="831"/>
      <c r="F133" s="63"/>
      <c r="G133" s="63"/>
      <c r="H133" s="63"/>
      <c r="I133" s="63"/>
      <c r="J133" s="63"/>
      <c r="K133" s="64"/>
    </row>
    <row r="134" spans="2:11" ht="45" customHeight="1" x14ac:dyDescent="0.55000000000000004">
      <c r="B134" s="843"/>
      <c r="C134" s="844"/>
      <c r="D134" s="844"/>
      <c r="E134" s="844"/>
      <c r="F134" s="844"/>
      <c r="G134" s="844"/>
      <c r="H134" s="844"/>
      <c r="I134" s="844"/>
      <c r="J134" s="844"/>
      <c r="K134" s="845"/>
    </row>
    <row r="135" spans="2:11" ht="14.7" thickBot="1" x14ac:dyDescent="0.6">
      <c r="B135" s="60"/>
      <c r="C135" s="61"/>
      <c r="D135" s="61"/>
      <c r="E135" s="61"/>
      <c r="F135" s="61"/>
      <c r="G135" s="61"/>
      <c r="H135" s="61"/>
      <c r="I135" s="61"/>
      <c r="J135" s="61"/>
      <c r="K135" s="62"/>
    </row>
    <row r="136" spans="2:11" ht="14.7" thickBot="1" x14ac:dyDescent="0.6">
      <c r="B136" s="65"/>
      <c r="C136" s="453"/>
      <c r="D136" s="453"/>
      <c r="E136" s="453"/>
      <c r="F136" s="453"/>
      <c r="G136" s="453"/>
      <c r="H136" s="453"/>
      <c r="I136" s="453"/>
      <c r="J136" s="453"/>
      <c r="K136" s="453"/>
    </row>
    <row r="137" spans="2:11" ht="14.7" thickBot="1" x14ac:dyDescent="0.6">
      <c r="B137" s="55" t="s">
        <v>275</v>
      </c>
      <c r="C137" s="56"/>
      <c r="D137" s="56"/>
      <c r="E137" s="56"/>
      <c r="F137" s="56"/>
      <c r="G137" s="56"/>
      <c r="H137" s="56"/>
      <c r="I137" s="56"/>
      <c r="J137" s="56"/>
      <c r="K137" s="57"/>
    </row>
    <row r="138" spans="2:11" x14ac:dyDescent="0.55000000000000004">
      <c r="B138" s="825" t="s">
        <v>273</v>
      </c>
      <c r="C138" s="826"/>
      <c r="D138" s="58"/>
      <c r="E138" s="58"/>
      <c r="F138" s="58"/>
      <c r="G138" s="58"/>
      <c r="H138" s="58"/>
      <c r="I138" s="58"/>
      <c r="J138" s="58"/>
      <c r="K138" s="59"/>
    </row>
    <row r="139" spans="2:11" ht="44.55" customHeight="1" x14ac:dyDescent="0.55000000000000004">
      <c r="B139" s="827"/>
      <c r="C139" s="828"/>
      <c r="D139" s="828"/>
      <c r="E139" s="828"/>
      <c r="F139" s="828"/>
      <c r="G139" s="828"/>
      <c r="H139" s="828"/>
      <c r="I139" s="828"/>
      <c r="J139" s="828"/>
      <c r="K139" s="829"/>
    </row>
    <row r="140" spans="2:11" ht="11.55" customHeight="1" thickBot="1" x14ac:dyDescent="0.6">
      <c r="B140" s="60"/>
      <c r="C140" s="61"/>
      <c r="D140" s="61"/>
      <c r="E140" s="61"/>
      <c r="F140" s="61"/>
      <c r="G140" s="61"/>
      <c r="H140" s="61"/>
      <c r="I140" s="61"/>
      <c r="J140" s="61"/>
      <c r="K140" s="62"/>
    </row>
    <row r="141" spans="2:11" x14ac:dyDescent="0.55000000000000004">
      <c r="B141" s="830" t="s">
        <v>274</v>
      </c>
      <c r="C141" s="831"/>
      <c r="D141" s="831"/>
      <c r="E141" s="831"/>
      <c r="F141" s="63"/>
      <c r="G141" s="63"/>
      <c r="H141" s="63"/>
      <c r="I141" s="63"/>
      <c r="J141" s="63"/>
      <c r="K141" s="64"/>
    </row>
    <row r="142" spans="2:11" ht="45" customHeight="1" x14ac:dyDescent="0.55000000000000004">
      <c r="B142" s="843"/>
      <c r="C142" s="844"/>
      <c r="D142" s="844"/>
      <c r="E142" s="844"/>
      <c r="F142" s="844"/>
      <c r="G142" s="844"/>
      <c r="H142" s="844"/>
      <c r="I142" s="844"/>
      <c r="J142" s="844"/>
      <c r="K142" s="845"/>
    </row>
    <row r="143" spans="2:11" ht="14.7" thickBot="1" x14ac:dyDescent="0.6">
      <c r="B143" s="60"/>
      <c r="C143" s="61"/>
      <c r="D143" s="61"/>
      <c r="E143" s="61"/>
      <c r="F143" s="61"/>
      <c r="G143" s="61"/>
      <c r="H143" s="61"/>
      <c r="I143" s="61"/>
      <c r="J143" s="61"/>
      <c r="K143" s="62"/>
    </row>
    <row r="144" spans="2:11" ht="14.7" thickBot="1" x14ac:dyDescent="0.6"/>
    <row r="145" spans="2:11" ht="14.7" thickBot="1" x14ac:dyDescent="0.6">
      <c r="B145" s="55" t="s">
        <v>276</v>
      </c>
      <c r="C145" s="56"/>
      <c r="D145" s="56"/>
      <c r="E145" s="56"/>
      <c r="F145" s="56"/>
      <c r="G145" s="56"/>
      <c r="H145" s="56"/>
      <c r="I145" s="56"/>
      <c r="J145" s="56"/>
      <c r="K145" s="57"/>
    </row>
    <row r="146" spans="2:11" x14ac:dyDescent="0.55000000000000004">
      <c r="B146" s="825" t="s">
        <v>273</v>
      </c>
      <c r="C146" s="826"/>
      <c r="D146" s="58"/>
      <c r="E146" s="58"/>
      <c r="F146" s="58"/>
      <c r="G146" s="58"/>
      <c r="H146" s="58"/>
      <c r="I146" s="58"/>
      <c r="J146" s="58"/>
      <c r="K146" s="59"/>
    </row>
    <row r="147" spans="2:11" ht="44.55" customHeight="1" x14ac:dyDescent="0.55000000000000004">
      <c r="B147" s="827"/>
      <c r="C147" s="828"/>
      <c r="D147" s="828"/>
      <c r="E147" s="828"/>
      <c r="F147" s="828"/>
      <c r="G147" s="828"/>
      <c r="H147" s="828"/>
      <c r="I147" s="828"/>
      <c r="J147" s="828"/>
      <c r="K147" s="829"/>
    </row>
    <row r="148" spans="2:11" ht="11.55" customHeight="1" thickBot="1" x14ac:dyDescent="0.6">
      <c r="B148" s="60"/>
      <c r="C148" s="61"/>
      <c r="D148" s="61"/>
      <c r="E148" s="61"/>
      <c r="F148" s="61"/>
      <c r="G148" s="61"/>
      <c r="H148" s="61"/>
      <c r="I148" s="61"/>
      <c r="J148" s="61"/>
      <c r="K148" s="62"/>
    </row>
    <row r="149" spans="2:11" x14ac:dyDescent="0.55000000000000004">
      <c r="B149" s="830" t="s">
        <v>274</v>
      </c>
      <c r="C149" s="831"/>
      <c r="D149" s="831"/>
      <c r="E149" s="831"/>
      <c r="F149" s="63"/>
      <c r="G149" s="63"/>
      <c r="H149" s="63"/>
      <c r="I149" s="63"/>
      <c r="J149" s="63"/>
      <c r="K149" s="64"/>
    </row>
    <row r="150" spans="2:11" ht="45" customHeight="1" x14ac:dyDescent="0.55000000000000004">
      <c r="B150" s="843"/>
      <c r="C150" s="844"/>
      <c r="D150" s="844"/>
      <c r="E150" s="844"/>
      <c r="F150" s="844"/>
      <c r="G150" s="844"/>
      <c r="H150" s="844"/>
      <c r="I150" s="844"/>
      <c r="J150" s="844"/>
      <c r="K150" s="845"/>
    </row>
    <row r="151" spans="2:11" ht="14.7" thickBot="1" x14ac:dyDescent="0.6">
      <c r="B151" s="60"/>
      <c r="C151" s="61"/>
      <c r="D151" s="61"/>
      <c r="E151" s="61"/>
      <c r="F151" s="61"/>
      <c r="G151" s="61"/>
      <c r="H151" s="61"/>
      <c r="I151" s="61"/>
      <c r="J151" s="61"/>
      <c r="K151" s="62"/>
    </row>
    <row r="152" spans="2:11" ht="14.7" thickBot="1" x14ac:dyDescent="0.6"/>
    <row r="153" spans="2:11" ht="14.7" thickBot="1" x14ac:dyDescent="0.6">
      <c r="B153" s="55" t="s">
        <v>277</v>
      </c>
      <c r="C153" s="56"/>
      <c r="D153" s="56"/>
      <c r="E153" s="56"/>
      <c r="F153" s="56"/>
      <c r="G153" s="56"/>
      <c r="H153" s="56"/>
      <c r="I153" s="56"/>
      <c r="J153" s="56"/>
      <c r="K153" s="57"/>
    </row>
    <row r="154" spans="2:11" x14ac:dyDescent="0.55000000000000004">
      <c r="B154" s="825" t="s">
        <v>273</v>
      </c>
      <c r="C154" s="826"/>
      <c r="D154" s="58"/>
      <c r="E154" s="58"/>
      <c r="F154" s="58"/>
      <c r="G154" s="58"/>
      <c r="H154" s="58"/>
      <c r="I154" s="58"/>
      <c r="J154" s="58"/>
      <c r="K154" s="59"/>
    </row>
    <row r="155" spans="2:11" ht="44.55" customHeight="1" x14ac:dyDescent="0.55000000000000004">
      <c r="B155" s="827"/>
      <c r="C155" s="828"/>
      <c r="D155" s="828"/>
      <c r="E155" s="828"/>
      <c r="F155" s="828"/>
      <c r="G155" s="828"/>
      <c r="H155" s="828"/>
      <c r="I155" s="828"/>
      <c r="J155" s="828"/>
      <c r="K155" s="829"/>
    </row>
    <row r="156" spans="2:11" ht="11.55" customHeight="1" thickBot="1" x14ac:dyDescent="0.6">
      <c r="B156" s="60"/>
      <c r="C156" s="61"/>
      <c r="D156" s="61"/>
      <c r="E156" s="61"/>
      <c r="F156" s="61"/>
      <c r="G156" s="61"/>
      <c r="H156" s="61"/>
      <c r="I156" s="61"/>
      <c r="J156" s="61"/>
      <c r="K156" s="62"/>
    </row>
    <row r="157" spans="2:11" x14ac:dyDescent="0.55000000000000004">
      <c r="B157" s="841" t="s">
        <v>274</v>
      </c>
      <c r="C157" s="842"/>
      <c r="D157" s="842"/>
      <c r="E157" s="842"/>
      <c r="F157" s="66"/>
      <c r="G157" s="66"/>
      <c r="H157" s="66"/>
      <c r="I157" s="66"/>
      <c r="J157" s="66"/>
      <c r="K157" s="67"/>
    </row>
    <row r="158" spans="2:11" ht="45" customHeight="1" x14ac:dyDescent="0.55000000000000004">
      <c r="B158" s="843"/>
      <c r="C158" s="844"/>
      <c r="D158" s="844"/>
      <c r="E158" s="844"/>
      <c r="F158" s="844"/>
      <c r="G158" s="844"/>
      <c r="H158" s="844"/>
      <c r="I158" s="844"/>
      <c r="J158" s="844"/>
      <c r="K158" s="845"/>
    </row>
    <row r="159" spans="2:11" ht="14.7" thickBot="1" x14ac:dyDescent="0.6">
      <c r="B159" s="60"/>
      <c r="C159" s="61"/>
      <c r="D159" s="61"/>
      <c r="E159" s="61"/>
      <c r="F159" s="61"/>
      <c r="G159" s="61"/>
      <c r="H159" s="61"/>
      <c r="I159" s="61"/>
      <c r="J159" s="61"/>
      <c r="K159" s="62"/>
    </row>
    <row r="160" spans="2:11" ht="14.7" thickBot="1" x14ac:dyDescent="0.6"/>
    <row r="161" spans="2:11" ht="14.7" thickBot="1" x14ac:dyDescent="0.6">
      <c r="B161" s="55" t="s">
        <v>278</v>
      </c>
      <c r="C161" s="56"/>
      <c r="D161" s="56"/>
      <c r="E161" s="56"/>
      <c r="F161" s="56"/>
      <c r="G161" s="56"/>
      <c r="H161" s="56"/>
      <c r="I161" s="56"/>
      <c r="J161" s="56"/>
      <c r="K161" s="57"/>
    </row>
    <row r="162" spans="2:11" x14ac:dyDescent="0.55000000000000004">
      <c r="B162" s="832"/>
      <c r="C162" s="833"/>
      <c r="D162" s="833"/>
      <c r="E162" s="833"/>
      <c r="F162" s="833"/>
      <c r="G162" s="833"/>
      <c r="H162" s="833"/>
      <c r="I162" s="833"/>
      <c r="J162" s="833"/>
      <c r="K162" s="834"/>
    </row>
    <row r="163" spans="2:11" x14ac:dyDescent="0.55000000000000004">
      <c r="B163" s="835"/>
      <c r="C163" s="836"/>
      <c r="D163" s="836"/>
      <c r="E163" s="836"/>
      <c r="F163" s="836"/>
      <c r="G163" s="836"/>
      <c r="H163" s="836"/>
      <c r="I163" s="836"/>
      <c r="J163" s="836"/>
      <c r="K163" s="837"/>
    </row>
    <row r="164" spans="2:11" x14ac:dyDescent="0.55000000000000004">
      <c r="B164" s="835"/>
      <c r="C164" s="836"/>
      <c r="D164" s="836"/>
      <c r="E164" s="836"/>
      <c r="F164" s="836"/>
      <c r="G164" s="836"/>
      <c r="H164" s="836"/>
      <c r="I164" s="836"/>
      <c r="J164" s="836"/>
      <c r="K164" s="837"/>
    </row>
    <row r="165" spans="2:11" x14ac:dyDescent="0.55000000000000004">
      <c r="B165" s="835"/>
      <c r="C165" s="836"/>
      <c r="D165" s="836"/>
      <c r="E165" s="836"/>
      <c r="F165" s="836"/>
      <c r="G165" s="836"/>
      <c r="H165" s="836"/>
      <c r="I165" s="836"/>
      <c r="J165" s="836"/>
      <c r="K165" s="837"/>
    </row>
    <row r="166" spans="2:11" x14ac:dyDescent="0.55000000000000004">
      <c r="B166" s="835"/>
      <c r="C166" s="836"/>
      <c r="D166" s="836"/>
      <c r="E166" s="836"/>
      <c r="F166" s="836"/>
      <c r="G166" s="836"/>
      <c r="H166" s="836"/>
      <c r="I166" s="836"/>
      <c r="J166" s="836"/>
      <c r="K166" s="837"/>
    </row>
    <row r="167" spans="2:11" x14ac:dyDescent="0.55000000000000004">
      <c r="B167" s="835"/>
      <c r="C167" s="836"/>
      <c r="D167" s="836"/>
      <c r="E167" s="836"/>
      <c r="F167" s="836"/>
      <c r="G167" s="836"/>
      <c r="H167" s="836"/>
      <c r="I167" s="836"/>
      <c r="J167" s="836"/>
      <c r="K167" s="837"/>
    </row>
    <row r="168" spans="2:11" x14ac:dyDescent="0.55000000000000004">
      <c r="B168" s="835"/>
      <c r="C168" s="836"/>
      <c r="D168" s="836"/>
      <c r="E168" s="836"/>
      <c r="F168" s="836"/>
      <c r="G168" s="836"/>
      <c r="H168" s="836"/>
      <c r="I168" s="836"/>
      <c r="J168" s="836"/>
      <c r="K168" s="837"/>
    </row>
    <row r="169" spans="2:11" x14ac:dyDescent="0.55000000000000004">
      <c r="B169" s="835"/>
      <c r="C169" s="836"/>
      <c r="D169" s="836"/>
      <c r="E169" s="836"/>
      <c r="F169" s="836"/>
      <c r="G169" s="836"/>
      <c r="H169" s="836"/>
      <c r="I169" s="836"/>
      <c r="J169" s="836"/>
      <c r="K169" s="837"/>
    </row>
    <row r="170" spans="2:11" x14ac:dyDescent="0.55000000000000004">
      <c r="B170" s="835"/>
      <c r="C170" s="836"/>
      <c r="D170" s="836"/>
      <c r="E170" s="836"/>
      <c r="F170" s="836"/>
      <c r="G170" s="836"/>
      <c r="H170" s="836"/>
      <c r="I170" s="836"/>
      <c r="J170" s="836"/>
      <c r="K170" s="837"/>
    </row>
    <row r="171" spans="2:11" x14ac:dyDescent="0.55000000000000004">
      <c r="B171" s="835"/>
      <c r="C171" s="836"/>
      <c r="D171" s="836"/>
      <c r="E171" s="836"/>
      <c r="F171" s="836"/>
      <c r="G171" s="836"/>
      <c r="H171" s="836"/>
      <c r="I171" s="836"/>
      <c r="J171" s="836"/>
      <c r="K171" s="837"/>
    </row>
    <row r="172" spans="2:11" x14ac:dyDescent="0.55000000000000004">
      <c r="B172" s="835"/>
      <c r="C172" s="836"/>
      <c r="D172" s="836"/>
      <c r="E172" s="836"/>
      <c r="F172" s="836"/>
      <c r="G172" s="836"/>
      <c r="H172" s="836"/>
      <c r="I172" s="836"/>
      <c r="J172" s="836"/>
      <c r="K172" s="837"/>
    </row>
    <row r="173" spans="2:11" x14ac:dyDescent="0.55000000000000004">
      <c r="B173" s="835"/>
      <c r="C173" s="836"/>
      <c r="D173" s="836"/>
      <c r="E173" s="836"/>
      <c r="F173" s="836"/>
      <c r="G173" s="836"/>
      <c r="H173" s="836"/>
      <c r="I173" s="836"/>
      <c r="J173" s="836"/>
      <c r="K173" s="837"/>
    </row>
    <row r="174" spans="2:11" ht="14.7" thickBot="1" x14ac:dyDescent="0.6">
      <c r="B174" s="838"/>
      <c r="C174" s="839"/>
      <c r="D174" s="839"/>
      <c r="E174" s="839"/>
      <c r="F174" s="839"/>
      <c r="G174" s="839"/>
      <c r="H174" s="839"/>
      <c r="I174" s="839"/>
      <c r="J174" s="839"/>
      <c r="K174" s="840"/>
    </row>
  </sheetData>
  <sheetProtection sheet="1" objects="1" scenarios="1" selectLockedCells="1"/>
  <dataConsolidate>
    <dataRefs count="1">
      <dataRef ref="K166:K168" sheet="FL Crosswalk '14"/>
    </dataRefs>
  </dataConsolidate>
  <customSheetViews>
    <customSheetView guid="{9C11CAE8-7BB5-41E3-AC0D-0F90CF4D2898}" topLeftCell="A16">
      <selection activeCell="C24" sqref="C24:F24"/>
      <rowBreaks count="3" manualBreakCount="3">
        <brk id="86" max="16383" man="1"/>
        <brk id="126" max="16383" man="1"/>
        <brk id="154" max="16383" man="1"/>
      </rowBreaks>
      <pageMargins left="0.7" right="0.7" top="0.75" bottom="0.75" header="0.3" footer="0.3"/>
      <pageSetup orientation="portrait" r:id="rId1"/>
    </customSheetView>
    <customSheetView guid="{F3851733-650F-480B-8A85-B47835D242E9}">
      <selection activeCell="K45" sqref="K45"/>
      <rowBreaks count="3" manualBreakCount="3">
        <brk id="86" max="16383" man="1"/>
        <brk id="126" max="16383" man="1"/>
        <brk id="154" max="16383" man="1"/>
      </rowBreaks>
      <pageMargins left="0.7" right="0.7" top="0.75" bottom="0.75" header="0.3" footer="0.3"/>
      <pageSetup orientation="portrait" r:id="rId2"/>
    </customSheetView>
  </customSheetViews>
  <mergeCells count="165">
    <mergeCell ref="B127:K127"/>
    <mergeCell ref="B126:K126"/>
    <mergeCell ref="C136:K136"/>
    <mergeCell ref="B130:C130"/>
    <mergeCell ref="B131:K131"/>
    <mergeCell ref="B133:E133"/>
    <mergeCell ref="B162:K174"/>
    <mergeCell ref="B155:K155"/>
    <mergeCell ref="B157:E157"/>
    <mergeCell ref="B158:K158"/>
    <mergeCell ref="B138:C138"/>
    <mergeCell ref="B139:K139"/>
    <mergeCell ref="B141:E141"/>
    <mergeCell ref="B142:K142"/>
    <mergeCell ref="B146:C146"/>
    <mergeCell ref="B147:K147"/>
    <mergeCell ref="B149:E149"/>
    <mergeCell ref="B150:K150"/>
    <mergeCell ref="B154:C154"/>
    <mergeCell ref="B134:K134"/>
    <mergeCell ref="B125:K125"/>
    <mergeCell ref="G14:K14"/>
    <mergeCell ref="G15:K15"/>
    <mergeCell ref="G16:K16"/>
    <mergeCell ref="G17:K17"/>
    <mergeCell ref="G18:K18"/>
    <mergeCell ref="G19:K19"/>
    <mergeCell ref="B25:E25"/>
    <mergeCell ref="F25:K25"/>
    <mergeCell ref="B26:E26"/>
    <mergeCell ref="F26:K26"/>
    <mergeCell ref="B27:E27"/>
    <mergeCell ref="F27:K27"/>
    <mergeCell ref="B28:E28"/>
    <mergeCell ref="F28:K28"/>
    <mergeCell ref="B104:K104"/>
    <mergeCell ref="B105:K107"/>
    <mergeCell ref="B109:E109"/>
    <mergeCell ref="B110:K118"/>
    <mergeCell ref="B119:I119"/>
    <mergeCell ref="B120:I120"/>
    <mergeCell ref="B122:K122"/>
    <mergeCell ref="B124:K124"/>
    <mergeCell ref="B82:G82"/>
    <mergeCell ref="B96:K96"/>
    <mergeCell ref="B97:K99"/>
    <mergeCell ref="B101:K101"/>
    <mergeCell ref="B102:G102"/>
    <mergeCell ref="B103:G103"/>
    <mergeCell ref="H102:I102"/>
    <mergeCell ref="H103:I103"/>
    <mergeCell ref="B85:G85"/>
    <mergeCell ref="B86:G86"/>
    <mergeCell ref="H85:I85"/>
    <mergeCell ref="H86:I86"/>
    <mergeCell ref="H87:I87"/>
    <mergeCell ref="B88:K88"/>
    <mergeCell ref="B89:K91"/>
    <mergeCell ref="B93:K93"/>
    <mergeCell ref="B94:G94"/>
    <mergeCell ref="B95:G95"/>
    <mergeCell ref="H94:I94"/>
    <mergeCell ref="H95:I95"/>
    <mergeCell ref="B87:G87"/>
    <mergeCell ref="B84:K84"/>
    <mergeCell ref="B64:G64"/>
    <mergeCell ref="H64:I64"/>
    <mergeCell ref="B65:K65"/>
    <mergeCell ref="B66:K68"/>
    <mergeCell ref="B70:K70"/>
    <mergeCell ref="B71:G71"/>
    <mergeCell ref="H71:I71"/>
    <mergeCell ref="B72:G72"/>
    <mergeCell ref="H72:I72"/>
    <mergeCell ref="B73:G73"/>
    <mergeCell ref="H73:I73"/>
    <mergeCell ref="B76:G76"/>
    <mergeCell ref="H76:I76"/>
    <mergeCell ref="B77:K77"/>
    <mergeCell ref="B78:K80"/>
    <mergeCell ref="B74:G74"/>
    <mergeCell ref="H74:I74"/>
    <mergeCell ref="H82:I82"/>
    <mergeCell ref="K82:K83"/>
    <mergeCell ref="B83:G83"/>
    <mergeCell ref="H83:I83"/>
    <mergeCell ref="B58:G58"/>
    <mergeCell ref="H58:I58"/>
    <mergeCell ref="K58:K59"/>
    <mergeCell ref="B59:G59"/>
    <mergeCell ref="H59:I59"/>
    <mergeCell ref="B47:K47"/>
    <mergeCell ref="B75:G75"/>
    <mergeCell ref="H75:I75"/>
    <mergeCell ref="B60:K60"/>
    <mergeCell ref="B61:G61"/>
    <mergeCell ref="H61:I61"/>
    <mergeCell ref="B62:G62"/>
    <mergeCell ref="H62:I62"/>
    <mergeCell ref="B63:G63"/>
    <mergeCell ref="H63:I63"/>
    <mergeCell ref="C6:K6"/>
    <mergeCell ref="B12:E12"/>
    <mergeCell ref="F12:H12"/>
    <mergeCell ref="I12:K12"/>
    <mergeCell ref="B19:F19"/>
    <mergeCell ref="B17:F17"/>
    <mergeCell ref="B2:K2"/>
    <mergeCell ref="C5:K5"/>
    <mergeCell ref="F13:H13"/>
    <mergeCell ref="B4:K4"/>
    <mergeCell ref="C7:K7"/>
    <mergeCell ref="B8:K8"/>
    <mergeCell ref="B10:K10"/>
    <mergeCell ref="B21:F21"/>
    <mergeCell ref="G21:K21"/>
    <mergeCell ref="B24:E24"/>
    <mergeCell ref="F24:H24"/>
    <mergeCell ref="I24:K24"/>
    <mergeCell ref="B23:E23"/>
    <mergeCell ref="F23:H23"/>
    <mergeCell ref="I23:K23"/>
    <mergeCell ref="B13:E13"/>
    <mergeCell ref="I13:K13"/>
    <mergeCell ref="B14:F14"/>
    <mergeCell ref="B15:F15"/>
    <mergeCell ref="B18:F18"/>
    <mergeCell ref="B16:F16"/>
    <mergeCell ref="B20:F20"/>
    <mergeCell ref="G20:K20"/>
    <mergeCell ref="B32:E32"/>
    <mergeCell ref="B33:E33"/>
    <mergeCell ref="B34:E34"/>
    <mergeCell ref="B35:E35"/>
    <mergeCell ref="F32:K32"/>
    <mergeCell ref="F33:K33"/>
    <mergeCell ref="F34:K34"/>
    <mergeCell ref="F35:K35"/>
    <mergeCell ref="B30:E30"/>
    <mergeCell ref="F30:H30"/>
    <mergeCell ref="I30:K30"/>
    <mergeCell ref="B31:E31"/>
    <mergeCell ref="F31:H31"/>
    <mergeCell ref="I31:K31"/>
    <mergeCell ref="B41:G41"/>
    <mergeCell ref="B42:G42"/>
    <mergeCell ref="B48:K56"/>
    <mergeCell ref="B45:G45"/>
    <mergeCell ref="B46:G46"/>
    <mergeCell ref="B36:D36"/>
    <mergeCell ref="B37:E37"/>
    <mergeCell ref="K38:K39"/>
    <mergeCell ref="B43:G43"/>
    <mergeCell ref="B44:G44"/>
    <mergeCell ref="H43:I43"/>
    <mergeCell ref="H41:I41"/>
    <mergeCell ref="H42:I42"/>
    <mergeCell ref="H44:I44"/>
    <mergeCell ref="B40:K40"/>
    <mergeCell ref="H38:I38"/>
    <mergeCell ref="B38:G38"/>
    <mergeCell ref="B39:G39"/>
    <mergeCell ref="H39:I39"/>
    <mergeCell ref="H46:I46"/>
    <mergeCell ref="H45:I45"/>
  </mergeCells>
  <pageMargins left="0.7" right="0.7" top="0.75" bottom="0.75" header="0.3" footer="0.3"/>
  <pageSetup orientation="portrait" r:id="rId3"/>
  <rowBreaks count="1" manualBreakCount="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zoomScale="85" zoomScaleNormal="85" workbookViewId="0">
      <selection activeCell="B8" sqref="B8"/>
    </sheetView>
  </sheetViews>
  <sheetFormatPr defaultColWidth="8.77734375" defaultRowHeight="12.3" x14ac:dyDescent="0.4"/>
  <cols>
    <col min="1" max="1" width="3.5546875" style="253" customWidth="1"/>
    <col min="2" max="2" width="16.21875" style="253" customWidth="1"/>
    <col min="3" max="3" width="17.77734375" style="253" customWidth="1"/>
    <col min="4" max="5" width="16.6640625" style="253" customWidth="1"/>
    <col min="6" max="6" width="16.109375" style="253" customWidth="1"/>
    <col min="7" max="7" width="16.44140625" style="253" customWidth="1"/>
    <col min="8" max="8" width="15.5546875" style="253" customWidth="1"/>
    <col min="9" max="9" width="17.6640625" style="253" customWidth="1"/>
    <col min="10" max="10" width="18.109375" style="253" customWidth="1"/>
    <col min="11" max="12" width="12.109375" style="253" customWidth="1"/>
    <col min="13" max="13" width="14.6640625" style="253" customWidth="1"/>
    <col min="14" max="16384" width="8.77734375" style="253"/>
  </cols>
  <sheetData>
    <row r="2" spans="2:14" ht="18.600000000000001" thickBot="1" x14ac:dyDescent="0.75">
      <c r="B2" s="251" t="s">
        <v>317</v>
      </c>
      <c r="C2" s="251"/>
      <c r="D2" s="251"/>
      <c r="E2" s="251"/>
      <c r="F2" s="251"/>
      <c r="G2" s="251"/>
      <c r="H2" s="251"/>
      <c r="I2" s="251"/>
      <c r="J2" s="251"/>
      <c r="K2" s="252"/>
    </row>
    <row r="3" spans="2:14" ht="12.6" thickBot="1" x14ac:dyDescent="0.45"/>
    <row r="4" spans="2:14" s="259" customFormat="1" ht="17.25" customHeight="1" thickBot="1" x14ac:dyDescent="0.45">
      <c r="B4" s="254" t="s">
        <v>221</v>
      </c>
      <c r="C4" s="850" t="str">
        <f>IF('FL Crosswalk ''14'!B7=0,"",'FL Crosswalk ''14'!B7)</f>
        <v xml:space="preserve"> </v>
      </c>
      <c r="D4" s="851"/>
      <c r="E4" s="852"/>
      <c r="F4" s="255"/>
      <c r="G4" s="254" t="s">
        <v>222</v>
      </c>
      <c r="H4" s="853" t="str">
        <f>IF('FL Crosswalk ''14'!K7=0,"",'FL Crosswalk ''14'!K7)</f>
        <v xml:space="preserve"> </v>
      </c>
      <c r="I4" s="854"/>
      <c r="J4" s="256"/>
      <c r="K4" s="257"/>
      <c r="L4" s="257"/>
      <c r="M4" s="258"/>
      <c r="N4" s="258"/>
    </row>
    <row r="5" spans="2:14" s="259" customFormat="1" ht="12.75" customHeight="1" thickBot="1" x14ac:dyDescent="0.45">
      <c r="B5" s="260"/>
      <c r="C5" s="261"/>
      <c r="D5" s="261"/>
      <c r="E5" s="261"/>
      <c r="F5" s="261"/>
      <c r="G5" s="262"/>
      <c r="H5" s="263"/>
      <c r="I5" s="263"/>
      <c r="J5" s="263"/>
      <c r="K5" s="257"/>
      <c r="L5" s="257"/>
      <c r="M5" s="258"/>
      <c r="N5" s="258"/>
    </row>
    <row r="6" spans="2:14" s="259" customFormat="1" ht="25.5" customHeight="1" x14ac:dyDescent="0.4">
      <c r="B6" s="846" t="s">
        <v>194</v>
      </c>
      <c r="C6" s="846" t="s">
        <v>195</v>
      </c>
      <c r="D6" s="846" t="s">
        <v>196</v>
      </c>
      <c r="E6" s="848" t="s">
        <v>341</v>
      </c>
      <c r="F6" s="846" t="s">
        <v>198</v>
      </c>
      <c r="G6" s="848" t="s">
        <v>199</v>
      </c>
      <c r="H6" s="846" t="s">
        <v>200</v>
      </c>
      <c r="I6" s="848" t="s">
        <v>197</v>
      </c>
      <c r="J6" s="846" t="s">
        <v>193</v>
      </c>
      <c r="K6" s="264"/>
      <c r="L6" s="264"/>
      <c r="M6" s="264"/>
      <c r="N6" s="264"/>
    </row>
    <row r="7" spans="2:14" ht="30.75" customHeight="1" thickBot="1" x14ac:dyDescent="0.45">
      <c r="B7" s="847"/>
      <c r="C7" s="847"/>
      <c r="D7" s="847"/>
      <c r="E7" s="849"/>
      <c r="F7" s="847"/>
      <c r="G7" s="849"/>
      <c r="H7" s="847"/>
      <c r="I7" s="849"/>
      <c r="J7" s="847"/>
      <c r="K7" s="259"/>
      <c r="L7" s="259"/>
      <c r="M7" s="259"/>
      <c r="N7" s="259"/>
    </row>
    <row r="8" spans="2:14" ht="25.5" customHeight="1" x14ac:dyDescent="0.4">
      <c r="B8" s="138"/>
      <c r="C8" s="138"/>
      <c r="D8" s="139"/>
      <c r="E8" s="140"/>
      <c r="F8" s="139"/>
      <c r="G8" s="141"/>
      <c r="H8" s="142"/>
      <c r="I8" s="140"/>
      <c r="J8" s="143"/>
      <c r="K8" s="265"/>
      <c r="L8" s="265"/>
      <c r="M8" s="265"/>
      <c r="N8" s="265"/>
    </row>
    <row r="9" spans="2:14" ht="25.5" customHeight="1" x14ac:dyDescent="0.4">
      <c r="B9" s="144"/>
      <c r="C9" s="144"/>
      <c r="D9" s="145"/>
      <c r="E9" s="146"/>
      <c r="F9" s="145"/>
      <c r="G9" s="147"/>
      <c r="H9" s="144"/>
      <c r="I9" s="148"/>
      <c r="J9" s="149"/>
      <c r="K9" s="265"/>
      <c r="L9" s="265"/>
      <c r="M9" s="265"/>
      <c r="N9" s="265"/>
    </row>
    <row r="10" spans="2:14" ht="25.5" customHeight="1" x14ac:dyDescent="0.4">
      <c r="B10" s="150"/>
      <c r="C10" s="150"/>
      <c r="D10" s="149"/>
      <c r="E10" s="148"/>
      <c r="F10" s="145"/>
      <c r="G10" s="147"/>
      <c r="H10" s="144"/>
      <c r="I10" s="146"/>
      <c r="J10" s="149"/>
    </row>
    <row r="11" spans="2:14" ht="25.5" customHeight="1" x14ac:dyDescent="0.4">
      <c r="B11" s="150"/>
      <c r="C11" s="150"/>
      <c r="D11" s="145"/>
      <c r="E11" s="148"/>
      <c r="F11" s="145"/>
      <c r="G11" s="147"/>
      <c r="H11" s="144"/>
      <c r="I11" s="146"/>
      <c r="J11" s="149"/>
    </row>
    <row r="12" spans="2:14" ht="25.5" customHeight="1" x14ac:dyDescent="0.4">
      <c r="B12" s="150"/>
      <c r="C12" s="150"/>
      <c r="D12" s="149"/>
      <c r="E12" s="146"/>
      <c r="F12" s="145"/>
      <c r="G12" s="151"/>
      <c r="H12" s="150"/>
      <c r="I12" s="146"/>
      <c r="J12" s="149"/>
    </row>
    <row r="13" spans="2:14" ht="25.5" customHeight="1" x14ac:dyDescent="0.4">
      <c r="B13" s="150"/>
      <c r="C13" s="150"/>
      <c r="D13" s="145"/>
      <c r="E13" s="146"/>
      <c r="F13" s="145"/>
      <c r="G13" s="147"/>
      <c r="H13" s="144"/>
      <c r="I13" s="146"/>
      <c r="J13" s="149"/>
    </row>
    <row r="14" spans="2:14" ht="25.5" customHeight="1" x14ac:dyDescent="0.4">
      <c r="B14" s="150"/>
      <c r="C14" s="150"/>
      <c r="D14" s="145"/>
      <c r="E14" s="148"/>
      <c r="F14" s="150"/>
      <c r="G14" s="147"/>
      <c r="H14" s="150"/>
      <c r="I14" s="147"/>
      <c r="J14" s="149"/>
    </row>
    <row r="15" spans="2:14" ht="25.5" customHeight="1" x14ac:dyDescent="0.4">
      <c r="B15" s="150"/>
      <c r="C15" s="144"/>
      <c r="D15" s="145"/>
      <c r="E15" s="147"/>
      <c r="F15" s="145"/>
      <c r="G15" s="147"/>
      <c r="H15" s="150"/>
      <c r="I15" s="147"/>
      <c r="J15" s="149"/>
    </row>
    <row r="16" spans="2:14" ht="25.5" customHeight="1" x14ac:dyDescent="0.4">
      <c r="B16" s="150"/>
      <c r="C16" s="144"/>
      <c r="D16" s="149"/>
      <c r="E16" s="148"/>
      <c r="F16" s="145"/>
      <c r="G16" s="147"/>
      <c r="H16" s="150"/>
      <c r="I16" s="146"/>
      <c r="J16" s="149"/>
    </row>
    <row r="17" spans="2:10" ht="25.5" customHeight="1" x14ac:dyDescent="0.4">
      <c r="B17" s="144"/>
      <c r="C17" s="144"/>
      <c r="D17" s="152"/>
      <c r="E17" s="153"/>
      <c r="F17" s="152"/>
      <c r="G17" s="154"/>
      <c r="H17" s="155"/>
      <c r="I17" s="153"/>
      <c r="J17" s="152"/>
    </row>
    <row r="18" spans="2:10" ht="25.5" customHeight="1" x14ac:dyDescent="0.4">
      <c r="B18" s="144"/>
      <c r="C18" s="144"/>
      <c r="D18" s="152"/>
      <c r="E18" s="153"/>
      <c r="F18" s="152"/>
      <c r="G18" s="154"/>
      <c r="H18" s="155"/>
      <c r="I18" s="153"/>
      <c r="J18" s="152"/>
    </row>
    <row r="19" spans="2:10" ht="25.5" customHeight="1" x14ac:dyDescent="0.4">
      <c r="B19" s="144"/>
      <c r="C19" s="144"/>
      <c r="D19" s="152"/>
      <c r="E19" s="153"/>
      <c r="F19" s="152"/>
      <c r="G19" s="154"/>
      <c r="H19" s="155"/>
      <c r="I19" s="153"/>
      <c r="J19" s="152"/>
    </row>
    <row r="20" spans="2:10" ht="25.5" customHeight="1" thickBot="1" x14ac:dyDescent="0.45">
      <c r="B20" s="156"/>
      <c r="C20" s="156"/>
      <c r="D20" s="156"/>
      <c r="E20" s="157"/>
      <c r="F20" s="156"/>
      <c r="G20" s="158"/>
      <c r="H20" s="159"/>
      <c r="I20" s="157"/>
      <c r="J20" s="156"/>
    </row>
    <row r="21" spans="2:10" ht="25.5" customHeight="1" x14ac:dyDescent="0.4">
      <c r="G21" s="266"/>
      <c r="H21" s="266"/>
    </row>
    <row r="22" spans="2:10" ht="25.5" customHeight="1" x14ac:dyDescent="0.4">
      <c r="G22" s="266"/>
      <c r="H22" s="266"/>
    </row>
    <row r="23" spans="2:10" x14ac:dyDescent="0.4">
      <c r="H23" s="266"/>
    </row>
  </sheetData>
  <sheetProtection sheet="1" objects="1" scenarios="1" selectLockedCells="1"/>
  <customSheetViews>
    <customSheetView guid="{9C11CAE8-7BB5-41E3-AC0D-0F90CF4D2898}">
      <selection activeCell="B5" sqref="B5"/>
      <pageMargins left="0.25" right="0.25" top="0.75" bottom="0.75" header="0.3" footer="0.3"/>
      <printOptions verticalCentered="1"/>
      <pageSetup orientation="landscape" r:id="rId1"/>
      <headerFooter alignWithMargins="0"/>
    </customSheetView>
    <customSheetView guid="{F3851733-650F-480B-8A85-B47835D242E9}">
      <selection activeCell="B5" sqref="B5"/>
      <pageMargins left="0.25" right="0.25" top="0.75" bottom="0.75" header="0.3" footer="0.3"/>
      <printOptions verticalCentered="1"/>
      <pageSetup orientation="landscape" r:id="rId2"/>
      <headerFooter alignWithMargins="0"/>
    </customSheetView>
  </customSheetViews>
  <mergeCells count="11">
    <mergeCell ref="C4:E4"/>
    <mergeCell ref="H4:I4"/>
    <mergeCell ref="B6:B7"/>
    <mergeCell ref="C6:C7"/>
    <mergeCell ref="D6:D7"/>
    <mergeCell ref="I6:I7"/>
    <mergeCell ref="J6:J7"/>
    <mergeCell ref="E6:E7"/>
    <mergeCell ref="F6:F7"/>
    <mergeCell ref="G6:G7"/>
    <mergeCell ref="H6:H7"/>
  </mergeCells>
  <printOptions verticalCentered="1"/>
  <pageMargins left="0.25" right="0.25" top="0.75" bottom="0.75" header="0.3" footer="0.3"/>
  <pageSetup orientation="landscape" r:id="rId3"/>
  <headerFooter alignWithMargins="0"/>
  <ignoredErrors>
    <ignoredError sqref="C4 H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zoomScale="85" zoomScaleNormal="85" workbookViewId="0">
      <selection activeCell="F17" sqref="F17"/>
    </sheetView>
  </sheetViews>
  <sheetFormatPr defaultColWidth="8.77734375" defaultRowHeight="12.9" x14ac:dyDescent="0.5"/>
  <cols>
    <col min="1" max="1" width="2.77734375" style="1" customWidth="1"/>
    <col min="2" max="2" width="15.109375" style="1" customWidth="1"/>
    <col min="3" max="3" width="24.21875" style="1" customWidth="1"/>
    <col min="4" max="4" width="19.21875" style="1" customWidth="1"/>
    <col min="5" max="5" width="21.44140625" style="1" customWidth="1"/>
    <col min="6" max="6" width="19.5546875" style="1" customWidth="1"/>
    <col min="7" max="7" width="13.77734375" style="1" customWidth="1"/>
    <col min="8" max="8" width="16" style="1" customWidth="1"/>
    <col min="9" max="9" width="11.21875" style="1" customWidth="1"/>
    <col min="10" max="10" width="14.77734375" style="1" customWidth="1"/>
    <col min="11" max="11" width="10.6640625" style="1" customWidth="1"/>
    <col min="12" max="12" width="16.21875" style="1" customWidth="1"/>
    <col min="13" max="13" width="16.5546875" style="1" customWidth="1"/>
    <col min="14" max="14" width="14.109375" style="1" customWidth="1"/>
    <col min="15" max="16384" width="8.77734375" style="1"/>
  </cols>
  <sheetData>
    <row r="1" spans="2:14" ht="15" customHeight="1" x14ac:dyDescent="0.5"/>
    <row r="2" spans="2:14" ht="15" customHeight="1" thickBot="1" x14ac:dyDescent="0.75">
      <c r="B2" s="6" t="s">
        <v>319</v>
      </c>
      <c r="C2" s="11"/>
      <c r="D2" s="11"/>
      <c r="E2" s="11"/>
      <c r="F2" s="11"/>
      <c r="G2" s="11"/>
      <c r="H2" s="11"/>
      <c r="I2" s="11"/>
      <c r="J2" s="11"/>
      <c r="K2" s="11"/>
      <c r="L2" s="11"/>
      <c r="M2" s="11"/>
      <c r="N2" s="11"/>
    </row>
    <row r="3" spans="2:14" ht="15" customHeight="1" thickBot="1" x14ac:dyDescent="0.55000000000000004"/>
    <row r="4" spans="2:14" ht="22.95" customHeight="1" thickBot="1" x14ac:dyDescent="0.55000000000000004">
      <c r="B4" s="857" t="s">
        <v>201</v>
      </c>
      <c r="C4" s="858"/>
      <c r="D4" s="858"/>
      <c r="E4" s="858"/>
      <c r="F4" s="858"/>
      <c r="G4" s="858"/>
      <c r="H4" s="858"/>
      <c r="I4" s="858"/>
      <c r="J4" s="858"/>
      <c r="K4" s="858"/>
      <c r="L4" s="858"/>
      <c r="M4" s="858"/>
      <c r="N4" s="859"/>
    </row>
    <row r="5" spans="2:14" ht="25.5" customHeight="1" x14ac:dyDescent="0.5">
      <c r="B5" s="860" t="s">
        <v>210</v>
      </c>
      <c r="C5" s="862" t="s">
        <v>209</v>
      </c>
      <c r="D5" s="864" t="s">
        <v>212</v>
      </c>
      <c r="E5" s="870" t="s">
        <v>211</v>
      </c>
      <c r="F5" s="872" t="s">
        <v>227</v>
      </c>
      <c r="G5" s="866" t="s">
        <v>202</v>
      </c>
      <c r="H5" s="868" t="s">
        <v>203</v>
      </c>
      <c r="I5" s="870" t="s">
        <v>226</v>
      </c>
      <c r="J5" s="868" t="s">
        <v>318</v>
      </c>
      <c r="K5" s="866" t="s">
        <v>204</v>
      </c>
      <c r="L5" s="876" t="s">
        <v>207</v>
      </c>
      <c r="M5" s="870" t="s">
        <v>208</v>
      </c>
      <c r="N5" s="874" t="s">
        <v>205</v>
      </c>
    </row>
    <row r="6" spans="2:14" ht="25.5" customHeight="1" thickBot="1" x14ac:dyDescent="0.55000000000000004">
      <c r="B6" s="861"/>
      <c r="C6" s="863"/>
      <c r="D6" s="865"/>
      <c r="E6" s="871"/>
      <c r="F6" s="873"/>
      <c r="G6" s="867"/>
      <c r="H6" s="869"/>
      <c r="I6" s="871"/>
      <c r="J6" s="869"/>
      <c r="K6" s="867"/>
      <c r="L6" s="877"/>
      <c r="M6" s="871"/>
      <c r="N6" s="875"/>
    </row>
    <row r="7" spans="2:14" s="7" customFormat="1" ht="25.5" customHeight="1" x14ac:dyDescent="0.4">
      <c r="B7" s="160"/>
      <c r="C7" s="161"/>
      <c r="D7" s="162"/>
      <c r="E7" s="161"/>
      <c r="F7" s="162"/>
      <c r="G7" s="161"/>
      <c r="H7" s="162"/>
      <c r="I7" s="161"/>
      <c r="J7" s="162"/>
      <c r="K7" s="161"/>
      <c r="L7" s="162"/>
      <c r="M7" s="161"/>
      <c r="N7" s="163"/>
    </row>
    <row r="8" spans="2:14" s="7" customFormat="1" ht="25.5" customHeight="1" x14ac:dyDescent="0.4">
      <c r="B8" s="164"/>
      <c r="C8" s="165"/>
      <c r="D8" s="166"/>
      <c r="E8" s="165"/>
      <c r="F8" s="166"/>
      <c r="G8" s="165"/>
      <c r="H8" s="166"/>
      <c r="I8" s="165"/>
      <c r="J8" s="166"/>
      <c r="K8" s="165"/>
      <c r="L8" s="166"/>
      <c r="M8" s="165"/>
      <c r="N8" s="167"/>
    </row>
    <row r="9" spans="2:14" s="7" customFormat="1" ht="25.5" customHeight="1" x14ac:dyDescent="0.4">
      <c r="B9" s="164"/>
      <c r="C9" s="165"/>
      <c r="D9" s="166"/>
      <c r="E9" s="165"/>
      <c r="F9" s="166"/>
      <c r="G9" s="165"/>
      <c r="H9" s="166"/>
      <c r="I9" s="165"/>
      <c r="J9" s="166"/>
      <c r="K9" s="165"/>
      <c r="L9" s="166"/>
      <c r="M9" s="165"/>
      <c r="N9" s="167"/>
    </row>
    <row r="10" spans="2:14" s="7" customFormat="1" ht="25.5" customHeight="1" x14ac:dyDescent="0.4">
      <c r="B10" s="164"/>
      <c r="C10" s="165"/>
      <c r="D10" s="166"/>
      <c r="E10" s="165"/>
      <c r="F10" s="166"/>
      <c r="G10" s="165"/>
      <c r="H10" s="166"/>
      <c r="I10" s="165"/>
      <c r="J10" s="166"/>
      <c r="K10" s="165"/>
      <c r="L10" s="166"/>
      <c r="M10" s="165"/>
      <c r="N10" s="167"/>
    </row>
    <row r="11" spans="2:14" s="7" customFormat="1" ht="25.5" customHeight="1" x14ac:dyDescent="0.4">
      <c r="B11" s="164"/>
      <c r="C11" s="165"/>
      <c r="D11" s="166"/>
      <c r="E11" s="165"/>
      <c r="F11" s="166"/>
      <c r="G11" s="165"/>
      <c r="H11" s="166"/>
      <c r="I11" s="165"/>
      <c r="J11" s="166"/>
      <c r="K11" s="165"/>
      <c r="L11" s="166"/>
      <c r="M11" s="165"/>
      <c r="N11" s="167"/>
    </row>
    <row r="12" spans="2:14" s="7" customFormat="1" ht="25.5" customHeight="1" x14ac:dyDescent="0.4">
      <c r="B12" s="164"/>
      <c r="C12" s="165"/>
      <c r="D12" s="166"/>
      <c r="E12" s="165"/>
      <c r="F12" s="166"/>
      <c r="G12" s="165"/>
      <c r="H12" s="166"/>
      <c r="I12" s="165"/>
      <c r="J12" s="166"/>
      <c r="K12" s="165"/>
      <c r="L12" s="166"/>
      <c r="M12" s="165"/>
      <c r="N12" s="167"/>
    </row>
    <row r="13" spans="2:14" s="7" customFormat="1" ht="25.5" customHeight="1" x14ac:dyDescent="0.4">
      <c r="B13" s="164"/>
      <c r="C13" s="165"/>
      <c r="D13" s="166"/>
      <c r="E13" s="165"/>
      <c r="F13" s="166"/>
      <c r="G13" s="165"/>
      <c r="H13" s="166"/>
      <c r="I13" s="165"/>
      <c r="J13" s="166"/>
      <c r="K13" s="165"/>
      <c r="L13" s="166"/>
      <c r="M13" s="165"/>
      <c r="N13" s="167"/>
    </row>
    <row r="14" spans="2:14" s="7" customFormat="1" ht="25.5" customHeight="1" x14ac:dyDescent="0.4">
      <c r="B14" s="164"/>
      <c r="C14" s="165"/>
      <c r="D14" s="166"/>
      <c r="E14" s="165"/>
      <c r="F14" s="166"/>
      <c r="G14" s="165"/>
      <c r="H14" s="166"/>
      <c r="I14" s="165"/>
      <c r="J14" s="166"/>
      <c r="K14" s="165"/>
      <c r="L14" s="166"/>
      <c r="M14" s="165"/>
      <c r="N14" s="167"/>
    </row>
    <row r="15" spans="2:14" s="7" customFormat="1" ht="25.5" customHeight="1" x14ac:dyDescent="0.4">
      <c r="B15" s="164"/>
      <c r="C15" s="165"/>
      <c r="D15" s="166"/>
      <c r="E15" s="165"/>
      <c r="F15" s="166"/>
      <c r="G15" s="165"/>
      <c r="H15" s="166"/>
      <c r="I15" s="165"/>
      <c r="J15" s="166"/>
      <c r="K15" s="165"/>
      <c r="L15" s="166"/>
      <c r="M15" s="165"/>
      <c r="N15" s="167"/>
    </row>
    <row r="16" spans="2:14" s="7" customFormat="1" ht="25.5" customHeight="1" x14ac:dyDescent="0.4">
      <c r="B16" s="164"/>
      <c r="C16" s="165"/>
      <c r="D16" s="166"/>
      <c r="E16" s="165"/>
      <c r="F16" s="166"/>
      <c r="G16" s="165"/>
      <c r="H16" s="166"/>
      <c r="I16" s="165"/>
      <c r="J16" s="166"/>
      <c r="K16" s="165"/>
      <c r="L16" s="166"/>
      <c r="M16" s="165"/>
      <c r="N16" s="167"/>
    </row>
    <row r="17" spans="2:14" s="7" customFormat="1" ht="25.5" customHeight="1" x14ac:dyDescent="0.4">
      <c r="B17" s="164"/>
      <c r="C17" s="165"/>
      <c r="D17" s="166"/>
      <c r="E17" s="165"/>
      <c r="F17" s="166"/>
      <c r="G17" s="165"/>
      <c r="H17" s="166"/>
      <c r="I17" s="165"/>
      <c r="J17" s="166"/>
      <c r="K17" s="165"/>
      <c r="L17" s="166"/>
      <c r="M17" s="165"/>
      <c r="N17" s="167"/>
    </row>
    <row r="18" spans="2:14" s="7" customFormat="1" ht="25.5" customHeight="1" x14ac:dyDescent="0.4">
      <c r="B18" s="164"/>
      <c r="C18" s="165"/>
      <c r="D18" s="166"/>
      <c r="E18" s="165"/>
      <c r="F18" s="166"/>
      <c r="G18" s="165"/>
      <c r="H18" s="166"/>
      <c r="I18" s="165"/>
      <c r="J18" s="166"/>
      <c r="K18" s="165"/>
      <c r="L18" s="166"/>
      <c r="M18" s="165"/>
      <c r="N18" s="167"/>
    </row>
    <row r="19" spans="2:14" s="7" customFormat="1" ht="25.5" customHeight="1" x14ac:dyDescent="0.4">
      <c r="B19" s="164"/>
      <c r="C19" s="165"/>
      <c r="D19" s="166"/>
      <c r="E19" s="165"/>
      <c r="F19" s="166"/>
      <c r="G19" s="165"/>
      <c r="H19" s="166"/>
      <c r="I19" s="165"/>
      <c r="J19" s="166"/>
      <c r="K19" s="165"/>
      <c r="L19" s="166"/>
      <c r="M19" s="165"/>
      <c r="N19" s="167"/>
    </row>
    <row r="20" spans="2:14" s="7" customFormat="1" ht="25.5" customHeight="1" x14ac:dyDescent="0.4">
      <c r="B20" s="164"/>
      <c r="C20" s="165"/>
      <c r="D20" s="166"/>
      <c r="E20" s="165"/>
      <c r="F20" s="166"/>
      <c r="G20" s="165"/>
      <c r="H20" s="166"/>
      <c r="I20" s="165"/>
      <c r="J20" s="166"/>
      <c r="K20" s="165"/>
      <c r="L20" s="166"/>
      <c r="M20" s="165"/>
      <c r="N20" s="167"/>
    </row>
    <row r="21" spans="2:14" s="7" customFormat="1" ht="25.5" customHeight="1" x14ac:dyDescent="0.4">
      <c r="B21" s="164"/>
      <c r="C21" s="165"/>
      <c r="D21" s="166"/>
      <c r="E21" s="165"/>
      <c r="F21" s="166"/>
      <c r="G21" s="165"/>
      <c r="H21" s="166"/>
      <c r="I21" s="165"/>
      <c r="J21" s="166"/>
      <c r="K21" s="165"/>
      <c r="L21" s="166"/>
      <c r="M21" s="165"/>
      <c r="N21" s="167"/>
    </row>
    <row r="22" spans="2:14" s="7" customFormat="1" ht="25.5" customHeight="1" thickBot="1" x14ac:dyDescent="0.45">
      <c r="B22" s="168"/>
      <c r="C22" s="169"/>
      <c r="D22" s="170"/>
      <c r="E22" s="169"/>
      <c r="F22" s="170"/>
      <c r="G22" s="169"/>
      <c r="H22" s="170"/>
      <c r="I22" s="169"/>
      <c r="J22" s="170"/>
      <c r="K22" s="169"/>
      <c r="L22" s="170"/>
      <c r="M22" s="169"/>
      <c r="N22" s="171"/>
    </row>
    <row r="23" spans="2:14" x14ac:dyDescent="0.5">
      <c r="B23" s="855" t="s">
        <v>213</v>
      </c>
      <c r="C23" s="856"/>
      <c r="D23" s="856"/>
      <c r="E23" s="856"/>
      <c r="F23" s="856"/>
      <c r="G23" s="856"/>
      <c r="H23" s="856"/>
      <c r="I23" s="856"/>
      <c r="J23" s="856"/>
      <c r="K23" s="856"/>
      <c r="L23" s="856"/>
      <c r="M23" s="856"/>
      <c r="N23" s="856"/>
    </row>
    <row r="24" spans="2:14" x14ac:dyDescent="0.5">
      <c r="B24" s="8"/>
      <c r="C24" s="9"/>
      <c r="D24" s="9"/>
      <c r="E24" s="9"/>
      <c r="F24" s="9"/>
      <c r="G24" s="9"/>
      <c r="H24" s="9"/>
      <c r="I24" s="9"/>
      <c r="J24" s="9"/>
      <c r="K24" s="9"/>
      <c r="L24" s="9"/>
      <c r="M24" s="9"/>
      <c r="N24" s="9"/>
    </row>
    <row r="25" spans="2:14" x14ac:dyDescent="0.5">
      <c r="B25" s="8"/>
      <c r="C25" s="9"/>
      <c r="D25" s="9"/>
      <c r="E25" s="9"/>
      <c r="F25" s="9"/>
      <c r="G25" s="9"/>
      <c r="H25" s="9"/>
      <c r="I25" s="9"/>
      <c r="J25" s="9"/>
      <c r="K25" s="9"/>
      <c r="L25" s="9"/>
      <c r="M25" s="9"/>
      <c r="N25" s="9"/>
    </row>
    <row r="26" spans="2:14" x14ac:dyDescent="0.5">
      <c r="B26" s="8"/>
      <c r="C26" s="9"/>
      <c r="D26" s="9"/>
      <c r="E26" s="9"/>
      <c r="F26" s="9"/>
      <c r="G26" s="9"/>
      <c r="H26" s="9"/>
      <c r="I26" s="9"/>
      <c r="J26" s="9"/>
      <c r="K26" s="9"/>
      <c r="L26" s="9"/>
      <c r="M26" s="9"/>
      <c r="N26" s="9"/>
    </row>
    <row r="27" spans="2:14" x14ac:dyDescent="0.5">
      <c r="B27" s="8"/>
      <c r="C27" s="9"/>
      <c r="D27" s="9"/>
      <c r="E27" s="9"/>
      <c r="F27" s="9"/>
      <c r="G27" s="9"/>
      <c r="H27" s="9"/>
      <c r="I27" s="9"/>
      <c r="J27" s="9"/>
      <c r="K27" s="9"/>
      <c r="L27" s="9"/>
      <c r="M27" s="9"/>
      <c r="N27" s="9"/>
    </row>
    <row r="28" spans="2:14" x14ac:dyDescent="0.5">
      <c r="B28" s="8"/>
      <c r="C28" s="9"/>
      <c r="D28" s="9"/>
      <c r="E28" s="9"/>
      <c r="F28" s="9"/>
      <c r="G28" s="9"/>
      <c r="H28" s="9"/>
      <c r="I28" s="9"/>
      <c r="J28" s="9"/>
      <c r="K28" s="9"/>
      <c r="L28" s="9"/>
      <c r="M28" s="9"/>
      <c r="N28" s="9"/>
    </row>
    <row r="29" spans="2:14" x14ac:dyDescent="0.5">
      <c r="B29" s="8"/>
      <c r="C29" s="9"/>
      <c r="D29" s="9"/>
      <c r="E29" s="9"/>
      <c r="F29" s="9"/>
      <c r="G29" s="9"/>
      <c r="H29" s="9"/>
      <c r="I29" s="9"/>
      <c r="J29" s="9"/>
      <c r="K29" s="9"/>
      <c r="L29" s="9"/>
      <c r="M29" s="9"/>
      <c r="N29" s="9"/>
    </row>
    <row r="30" spans="2:14" x14ac:dyDescent="0.5">
      <c r="B30" s="8"/>
      <c r="C30" s="9"/>
      <c r="D30" s="9"/>
      <c r="E30" s="9"/>
      <c r="F30" s="9"/>
      <c r="G30" s="9"/>
      <c r="H30" s="9"/>
      <c r="I30" s="9"/>
      <c r="J30" s="9"/>
      <c r="K30" s="9"/>
      <c r="L30" s="9"/>
      <c r="M30" s="9"/>
      <c r="N30" s="9"/>
    </row>
    <row r="31" spans="2:14" x14ac:dyDescent="0.5">
      <c r="B31" s="8"/>
      <c r="C31" s="9"/>
      <c r="D31" s="9"/>
      <c r="E31" s="9"/>
      <c r="F31" s="9"/>
      <c r="G31" s="9"/>
      <c r="H31" s="9"/>
      <c r="I31" s="9"/>
      <c r="J31" s="9"/>
      <c r="K31" s="9"/>
      <c r="L31" s="9"/>
      <c r="M31" s="9"/>
      <c r="N31" s="9"/>
    </row>
    <row r="32" spans="2:14" x14ac:dyDescent="0.5">
      <c r="B32" s="8"/>
      <c r="C32" s="9"/>
      <c r="D32" s="9"/>
      <c r="E32" s="9"/>
      <c r="F32" s="9"/>
      <c r="G32" s="9"/>
      <c r="H32" s="9"/>
      <c r="I32" s="9"/>
      <c r="J32" s="9"/>
      <c r="K32" s="9"/>
      <c r="L32" s="9"/>
      <c r="M32" s="9"/>
      <c r="N32" s="9"/>
    </row>
    <row r="33" spans="2:14" x14ac:dyDescent="0.5">
      <c r="B33" s="8"/>
      <c r="C33" s="9"/>
      <c r="D33" s="9"/>
      <c r="E33" s="9"/>
      <c r="F33" s="9"/>
      <c r="G33" s="9"/>
      <c r="H33" s="9"/>
      <c r="I33" s="9"/>
      <c r="J33" s="9"/>
      <c r="K33" s="9"/>
      <c r="L33" s="9"/>
      <c r="M33" s="9"/>
      <c r="N33" s="9"/>
    </row>
    <row r="34" spans="2:14" x14ac:dyDescent="0.5">
      <c r="B34" s="8"/>
      <c r="C34" s="9"/>
      <c r="D34" s="9"/>
      <c r="E34" s="9"/>
      <c r="F34" s="9"/>
      <c r="G34" s="9"/>
      <c r="H34" s="9"/>
      <c r="I34" s="9"/>
      <c r="J34" s="9"/>
      <c r="K34" s="9"/>
      <c r="L34" s="9"/>
      <c r="M34" s="9"/>
      <c r="N34" s="9"/>
    </row>
    <row r="35" spans="2:14" x14ac:dyDescent="0.5">
      <c r="B35" s="8"/>
      <c r="C35" s="9"/>
      <c r="D35" s="9"/>
      <c r="E35" s="9"/>
      <c r="F35" s="9"/>
      <c r="G35" s="9"/>
      <c r="H35" s="9"/>
      <c r="I35" s="9"/>
      <c r="J35" s="9"/>
      <c r="K35" s="9"/>
      <c r="L35" s="9"/>
      <c r="M35" s="9"/>
      <c r="N35" s="9"/>
    </row>
    <row r="36" spans="2:14" x14ac:dyDescent="0.5">
      <c r="C36" s="10"/>
      <c r="D36" s="10"/>
      <c r="E36" s="10"/>
      <c r="F36" s="10"/>
      <c r="G36" s="10"/>
      <c r="H36" s="10"/>
      <c r="I36" s="10"/>
      <c r="J36" s="10"/>
      <c r="K36" s="10"/>
      <c r="L36" s="10"/>
      <c r="M36" s="10"/>
      <c r="N36" s="10"/>
    </row>
    <row r="37" spans="2:14" x14ac:dyDescent="0.5">
      <c r="C37" s="10"/>
      <c r="D37" s="10"/>
      <c r="E37" s="10"/>
      <c r="F37" s="10"/>
      <c r="G37" s="10"/>
      <c r="H37" s="10"/>
      <c r="I37" s="10"/>
      <c r="J37" s="10"/>
      <c r="K37" s="10"/>
      <c r="L37" s="10"/>
      <c r="M37" s="10"/>
      <c r="N37" s="10"/>
    </row>
  </sheetData>
  <sheetProtection sheet="1" objects="1" scenarios="1" selectLockedCells="1"/>
  <customSheetViews>
    <customSheetView guid="{9C11CAE8-7BB5-41E3-AC0D-0F90CF4D2898}" topLeftCell="B13">
      <selection activeCell="D10" sqref="D10"/>
      <pageMargins left="0.25" right="0.25" top="0.75" bottom="0.75" header="0.3" footer="0.3"/>
      <pageSetup paperSize="5" orientation="landscape" r:id="rId1"/>
      <headerFooter alignWithMargins="0"/>
    </customSheetView>
    <customSheetView guid="{F3851733-650F-480B-8A85-B47835D242E9}" topLeftCell="B13">
      <selection activeCell="D10" sqref="D10"/>
      <pageMargins left="0.25" right="0.25" top="0.75" bottom="0.75" header="0.3" footer="0.3"/>
      <pageSetup paperSize="5" orientation="landscape" r:id="rId2"/>
      <headerFooter alignWithMargins="0"/>
    </customSheetView>
  </customSheetViews>
  <mergeCells count="15">
    <mergeCell ref="B23:N23"/>
    <mergeCell ref="B4:N4"/>
    <mergeCell ref="B5:B6"/>
    <mergeCell ref="C5:C6"/>
    <mergeCell ref="D5:D6"/>
    <mergeCell ref="G5:G6"/>
    <mergeCell ref="H5:H6"/>
    <mergeCell ref="I5:I6"/>
    <mergeCell ref="J5:J6"/>
    <mergeCell ref="F5:F6"/>
    <mergeCell ref="E5:E6"/>
    <mergeCell ref="K5:K6"/>
    <mergeCell ref="N5:N6"/>
    <mergeCell ref="L5:L6"/>
    <mergeCell ref="M5:M6"/>
  </mergeCells>
  <pageMargins left="0.25" right="0.25" top="0.75" bottom="0.75" header="0.3" footer="0.3"/>
  <pageSetup paperSize="5" orientation="landscape" r:id="rId3"/>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E77"/>
  <sheetViews>
    <sheetView zoomScale="85" zoomScaleNormal="85" workbookViewId="0">
      <selection activeCell="JC41" sqref="JC41"/>
    </sheetView>
  </sheetViews>
  <sheetFormatPr defaultColWidth="8.77734375" defaultRowHeight="14.4" x14ac:dyDescent="0.55000000000000004"/>
  <cols>
    <col min="1" max="1" width="3.44140625" style="32" customWidth="1"/>
    <col min="2" max="6" width="9.21875" style="32" customWidth="1"/>
    <col min="7" max="7" width="27.5546875" style="32" customWidth="1"/>
    <col min="8" max="8" width="11.5546875" style="32" customWidth="1"/>
    <col min="9" max="9" width="5" style="32" customWidth="1"/>
    <col min="10" max="10" width="9.21875" style="32" customWidth="1"/>
    <col min="11" max="11" width="4.5546875" style="32" customWidth="1"/>
    <col min="12" max="12" width="4.6640625" style="32" customWidth="1"/>
    <col min="13" max="13" width="9.21875" style="32" customWidth="1"/>
    <col min="14" max="14" width="9.6640625" style="49" customWidth="1"/>
    <col min="15" max="48" width="9.21875" style="32" hidden="1" customWidth="1"/>
    <col min="49" max="257" width="8.77734375" style="32" hidden="1" customWidth="1"/>
    <col min="258" max="16384" width="8.77734375" style="32"/>
  </cols>
  <sheetData>
    <row r="1" spans="2:15" x14ac:dyDescent="0.55000000000000004">
      <c r="B1" s="49"/>
      <c r="C1" s="49"/>
      <c r="D1" s="49"/>
      <c r="E1" s="49"/>
      <c r="F1" s="49"/>
      <c r="G1" s="49"/>
      <c r="H1" s="49"/>
      <c r="I1" s="49"/>
      <c r="J1" s="49"/>
      <c r="K1" s="49"/>
      <c r="L1" s="49"/>
      <c r="M1" s="49"/>
      <c r="O1" s="49"/>
    </row>
    <row r="2" spans="2:15" ht="18.600000000000001" thickBot="1" x14ac:dyDescent="0.75">
      <c r="B2" s="741" t="s">
        <v>331</v>
      </c>
      <c r="C2" s="741"/>
      <c r="D2" s="741"/>
      <c r="E2" s="741"/>
      <c r="F2" s="741"/>
      <c r="G2" s="741"/>
      <c r="H2" s="741"/>
      <c r="I2" s="741"/>
      <c r="J2" s="741"/>
      <c r="K2" s="741"/>
      <c r="L2" s="741"/>
      <c r="M2" s="741"/>
      <c r="N2" s="741"/>
      <c r="O2" s="49"/>
    </row>
    <row r="3" spans="2:15" ht="19.5" customHeight="1" thickBot="1" x14ac:dyDescent="0.6">
      <c r="B3" s="921"/>
      <c r="C3" s="921"/>
      <c r="D3" s="921"/>
      <c r="E3" s="921"/>
      <c r="F3" s="921"/>
      <c r="G3" s="921"/>
      <c r="H3" s="921"/>
      <c r="I3" s="921"/>
      <c r="J3" s="921"/>
      <c r="K3" s="921"/>
      <c r="L3" s="921"/>
      <c r="M3" s="921"/>
      <c r="N3" s="921"/>
      <c r="O3" s="921"/>
    </row>
    <row r="4" spans="2:15" ht="15" customHeight="1" thickBot="1" x14ac:dyDescent="0.65">
      <c r="B4" s="172" t="s">
        <v>333</v>
      </c>
      <c r="C4" s="173"/>
      <c r="D4" s="173"/>
      <c r="E4" s="173"/>
      <c r="F4" s="173"/>
      <c r="G4" s="173"/>
      <c r="H4" s="173"/>
      <c r="I4" s="173"/>
      <c r="J4" s="173"/>
      <c r="K4" s="173"/>
      <c r="L4" s="173"/>
      <c r="M4" s="173"/>
      <c r="N4" s="174"/>
      <c r="O4" s="175"/>
    </row>
    <row r="5" spans="2:15" ht="16.5" customHeight="1" thickBot="1" x14ac:dyDescent="0.6">
      <c r="B5" s="175"/>
      <c r="C5" s="175"/>
      <c r="D5" s="175"/>
      <c r="E5" s="175"/>
      <c r="F5" s="175"/>
      <c r="G5" s="175"/>
      <c r="H5" s="175"/>
      <c r="I5" s="175"/>
      <c r="J5" s="175"/>
      <c r="K5" s="175"/>
      <c r="L5" s="175"/>
      <c r="M5" s="175"/>
      <c r="N5" s="175"/>
      <c r="O5" s="175"/>
    </row>
    <row r="6" spans="2:15" ht="23.25" customHeight="1" x14ac:dyDescent="0.55000000000000004">
      <c r="B6" s="176"/>
      <c r="C6" s="177"/>
      <c r="D6" s="177"/>
      <c r="E6" s="177"/>
      <c r="F6" s="177"/>
      <c r="G6" s="177"/>
      <c r="H6" s="267" t="s">
        <v>0</v>
      </c>
      <c r="I6" s="913" t="str">
        <f>IF('FL Crosswalk ''14'!B7=0,"",'FL Crosswalk ''14'!B7)</f>
        <v xml:space="preserve"> </v>
      </c>
      <c r="J6" s="913"/>
      <c r="K6" s="913"/>
      <c r="L6" s="913"/>
      <c r="M6" s="913"/>
      <c r="N6" s="268"/>
      <c r="O6" s="178"/>
    </row>
    <row r="7" spans="2:15" x14ac:dyDescent="0.55000000000000004">
      <c r="B7" s="179"/>
      <c r="C7" s="180"/>
      <c r="D7" s="180"/>
      <c r="E7" s="180"/>
      <c r="F7" s="180"/>
      <c r="G7" s="180"/>
      <c r="H7" s="919"/>
      <c r="I7" s="920"/>
      <c r="J7" s="920"/>
      <c r="K7" s="920"/>
      <c r="L7" s="920"/>
      <c r="M7" s="920"/>
      <c r="N7" s="920"/>
      <c r="O7" s="178"/>
    </row>
    <row r="8" spans="2:15" x14ac:dyDescent="0.55000000000000004">
      <c r="B8" s="179" t="s">
        <v>13</v>
      </c>
      <c r="C8" s="180"/>
      <c r="D8" s="180"/>
      <c r="E8" s="180"/>
      <c r="F8" s="180"/>
      <c r="G8" s="180"/>
      <c r="H8" s="180"/>
      <c r="I8" s="180"/>
      <c r="J8" s="180"/>
      <c r="K8" s="180"/>
      <c r="L8" s="180"/>
      <c r="M8" s="180"/>
      <c r="N8" s="181"/>
      <c r="O8" s="178"/>
    </row>
    <row r="9" spans="2:15" x14ac:dyDescent="0.55000000000000004">
      <c r="B9" s="182" t="s">
        <v>320</v>
      </c>
      <c r="C9" s="180"/>
      <c r="D9" s="180"/>
      <c r="E9" s="180"/>
      <c r="F9" s="180"/>
      <c r="G9" s="180"/>
      <c r="H9" s="180"/>
      <c r="I9" s="180"/>
      <c r="J9" s="180"/>
      <c r="K9" s="180"/>
      <c r="L9" s="180"/>
      <c r="M9" s="183"/>
      <c r="N9" s="184"/>
      <c r="O9" s="178"/>
    </row>
    <row r="10" spans="2:15" x14ac:dyDescent="0.55000000000000004">
      <c r="B10" s="185" t="s">
        <v>1</v>
      </c>
      <c r="C10" s="186"/>
      <c r="D10" s="187"/>
      <c r="E10" s="187"/>
      <c r="F10" s="180"/>
      <c r="G10" s="180"/>
      <c r="H10" s="186" t="s">
        <v>1</v>
      </c>
      <c r="I10" s="187" t="s">
        <v>1</v>
      </c>
      <c r="J10" s="187" t="s">
        <v>1</v>
      </c>
      <c r="K10" s="180"/>
      <c r="L10" s="186"/>
      <c r="M10" s="187" t="s">
        <v>2</v>
      </c>
      <c r="N10" s="188" t="s">
        <v>3</v>
      </c>
      <c r="O10" s="178"/>
    </row>
    <row r="11" spans="2:15" x14ac:dyDescent="0.55000000000000004">
      <c r="B11" s="189" t="s">
        <v>1</v>
      </c>
      <c r="C11" s="190"/>
      <c r="D11" s="191"/>
      <c r="E11" s="898" t="s">
        <v>4</v>
      </c>
      <c r="F11" s="899"/>
      <c r="G11" s="192"/>
      <c r="H11" s="903" t="s">
        <v>5</v>
      </c>
      <c r="I11" s="899"/>
      <c r="J11" s="899"/>
      <c r="K11" s="899"/>
      <c r="L11" s="899"/>
      <c r="M11" s="191" t="s">
        <v>6</v>
      </c>
      <c r="N11" s="188" t="s">
        <v>7</v>
      </c>
      <c r="O11" s="178"/>
    </row>
    <row r="12" spans="2:15" x14ac:dyDescent="0.55000000000000004">
      <c r="B12" s="895" t="s">
        <v>21</v>
      </c>
      <c r="C12" s="896"/>
      <c r="D12" s="896"/>
      <c r="E12" s="896"/>
      <c r="F12" s="897"/>
      <c r="G12" s="897"/>
      <c r="H12" s="193"/>
      <c r="I12" s="194"/>
      <c r="J12" s="194"/>
      <c r="K12" s="180"/>
      <c r="L12" s="193"/>
      <c r="M12" s="193"/>
      <c r="N12" s="195"/>
      <c r="O12" s="178"/>
    </row>
    <row r="13" spans="2:15" ht="14.25" customHeight="1" x14ac:dyDescent="0.55000000000000004">
      <c r="B13" s="900" t="s">
        <v>50</v>
      </c>
      <c r="C13" s="901"/>
      <c r="D13" s="901"/>
      <c r="E13" s="901"/>
      <c r="F13" s="901"/>
      <c r="G13" s="901"/>
      <c r="H13" s="882" t="str">
        <f>IF('FL Crosswalk ''14'!K37=0,"",'FL Crosswalk ''14'!K37)</f>
        <v xml:space="preserve"> </v>
      </c>
      <c r="I13" s="883"/>
      <c r="J13" s="883"/>
      <c r="K13" s="883"/>
      <c r="L13" s="883"/>
      <c r="M13" s="196">
        <f>IF(H13="","",4)</f>
        <v>4</v>
      </c>
      <c r="N13" s="195"/>
      <c r="O13" s="178"/>
    </row>
    <row r="14" spans="2:15" x14ac:dyDescent="0.55000000000000004">
      <c r="B14" s="893" t="s">
        <v>49</v>
      </c>
      <c r="C14" s="902"/>
      <c r="D14" s="902"/>
      <c r="E14" s="902"/>
      <c r="F14" s="894"/>
      <c r="G14" s="894"/>
      <c r="H14" s="882" t="str">
        <f>IF('FL Crosswalk ''14'!K38=0,"",'FL Crosswalk ''14'!K38)</f>
        <v xml:space="preserve"> </v>
      </c>
      <c r="I14" s="883"/>
      <c r="J14" s="883"/>
      <c r="K14" s="883"/>
      <c r="L14" s="883"/>
      <c r="M14" s="196">
        <f>IF(H14="","",9)</f>
        <v>9</v>
      </c>
      <c r="N14" s="195"/>
      <c r="O14" s="178"/>
    </row>
    <row r="15" spans="2:15" x14ac:dyDescent="0.55000000000000004">
      <c r="B15" s="893" t="s">
        <v>48</v>
      </c>
      <c r="C15" s="902"/>
      <c r="D15" s="902"/>
      <c r="E15" s="902"/>
      <c r="F15" s="894"/>
      <c r="G15" s="894"/>
      <c r="H15" s="882" t="str">
        <f>IF('FL Crosswalk ''14'!K39=0,"",'FL Crosswalk ''14'!K39)</f>
        <v xml:space="preserve"> </v>
      </c>
      <c r="I15" s="883"/>
      <c r="J15" s="883"/>
      <c r="K15" s="883"/>
      <c r="L15" s="883"/>
      <c r="M15" s="196">
        <f>IF(H15="","",2)</f>
        <v>2</v>
      </c>
      <c r="N15" s="197">
        <f>SUM(M13:M15)</f>
        <v>15</v>
      </c>
      <c r="O15" s="178"/>
    </row>
    <row r="16" spans="2:15" x14ac:dyDescent="0.55000000000000004">
      <c r="B16" s="198"/>
      <c r="C16" s="193"/>
      <c r="D16" s="194"/>
      <c r="E16" s="194"/>
      <c r="F16" s="180"/>
      <c r="G16" s="180"/>
      <c r="H16" s="199"/>
      <c r="I16" s="199"/>
      <c r="J16" s="199"/>
      <c r="K16" s="200"/>
      <c r="L16" s="199"/>
      <c r="M16" s="201"/>
      <c r="N16" s="202"/>
      <c r="O16" s="178"/>
    </row>
    <row r="17" spans="2:15" x14ac:dyDescent="0.55000000000000004">
      <c r="B17" s="895" t="s">
        <v>20</v>
      </c>
      <c r="C17" s="897"/>
      <c r="D17" s="897"/>
      <c r="E17" s="897"/>
      <c r="F17" s="897"/>
      <c r="G17" s="897"/>
      <c r="H17" s="199"/>
      <c r="I17" s="199"/>
      <c r="J17" s="199"/>
      <c r="K17" s="200"/>
      <c r="L17" s="199"/>
      <c r="M17" s="201"/>
      <c r="N17" s="202"/>
      <c r="O17" s="178"/>
    </row>
    <row r="18" spans="2:15" ht="14.25" customHeight="1" x14ac:dyDescent="0.55000000000000004">
      <c r="B18" s="893" t="s">
        <v>23</v>
      </c>
      <c r="C18" s="894"/>
      <c r="D18" s="894"/>
      <c r="E18" s="894"/>
      <c r="F18" s="894"/>
      <c r="G18" s="894"/>
      <c r="H18" s="882" t="str">
        <f>IF('FL Crosswalk ''14'!K47=0,"",'FL Crosswalk ''14'!K47)</f>
        <v xml:space="preserve"> </v>
      </c>
      <c r="I18" s="883"/>
      <c r="J18" s="883"/>
      <c r="K18" s="883"/>
      <c r="L18" s="884"/>
      <c r="M18" s="196">
        <f>IF(H18="","",60)</f>
        <v>60</v>
      </c>
      <c r="N18" s="202"/>
      <c r="O18" s="178"/>
    </row>
    <row r="19" spans="2:15" x14ac:dyDescent="0.55000000000000004">
      <c r="B19" s="893" t="s">
        <v>24</v>
      </c>
      <c r="C19" s="894"/>
      <c r="D19" s="894"/>
      <c r="E19" s="894"/>
      <c r="F19" s="894"/>
      <c r="G19" s="894"/>
      <c r="H19" s="882" t="str">
        <f>IF('FL Crosswalk ''14'!K48=0,"",'FL Crosswalk ''14'!K48)</f>
        <v xml:space="preserve"> </v>
      </c>
      <c r="I19" s="883"/>
      <c r="J19" s="883"/>
      <c r="K19" s="883"/>
      <c r="L19" s="884"/>
      <c r="M19" s="196">
        <f>IF(H19="","",15)</f>
        <v>15</v>
      </c>
      <c r="N19" s="202"/>
      <c r="O19" s="178"/>
    </row>
    <row r="20" spans="2:15" x14ac:dyDescent="0.55000000000000004">
      <c r="B20" s="893" t="s">
        <v>25</v>
      </c>
      <c r="C20" s="894"/>
      <c r="D20" s="894"/>
      <c r="E20" s="894"/>
      <c r="F20" s="894"/>
      <c r="G20" s="894"/>
      <c r="H20" s="888" t="str">
        <f>IF('FL Crosswalk ''14'!K55=0,"",'FL Crosswalk ''14'!K55)</f>
        <v xml:space="preserve"> </v>
      </c>
      <c r="I20" s="889"/>
      <c r="J20" s="889"/>
      <c r="K20" s="889"/>
      <c r="L20" s="890"/>
      <c r="M20" s="196">
        <f>IF(H20="","",15)</f>
        <v>15</v>
      </c>
      <c r="N20" s="202"/>
      <c r="O20" s="178"/>
    </row>
    <row r="21" spans="2:15" x14ac:dyDescent="0.55000000000000004">
      <c r="B21" s="893" t="s">
        <v>321</v>
      </c>
      <c r="C21" s="894"/>
      <c r="D21" s="894"/>
      <c r="E21" s="894"/>
      <c r="F21" s="894"/>
      <c r="G21" s="894"/>
      <c r="H21" s="888" t="str">
        <f>IF('FL Crosswalk ''14'!K56=0,"",'FL Crosswalk ''14'!K56)</f>
        <v xml:space="preserve"> </v>
      </c>
      <c r="I21" s="889"/>
      <c r="J21" s="889"/>
      <c r="K21" s="889"/>
      <c r="L21" s="890"/>
      <c r="M21" s="196">
        <f>IF(H21="","",30)</f>
        <v>30</v>
      </c>
      <c r="N21" s="197">
        <f>SUM(M18:M21)</f>
        <v>120</v>
      </c>
      <c r="O21" s="203"/>
    </row>
    <row r="22" spans="2:15" x14ac:dyDescent="0.55000000000000004">
      <c r="B22" s="198"/>
      <c r="C22" s="193"/>
      <c r="D22" s="194"/>
      <c r="E22" s="194"/>
      <c r="F22" s="180"/>
      <c r="G22" s="180"/>
      <c r="H22" s="199"/>
      <c r="I22" s="199"/>
      <c r="J22" s="199"/>
      <c r="K22" s="200"/>
      <c r="L22" s="199"/>
      <c r="M22" s="201"/>
      <c r="N22" s="202"/>
      <c r="O22" s="203"/>
    </row>
    <row r="23" spans="2:15" x14ac:dyDescent="0.55000000000000004">
      <c r="B23" s="895" t="s">
        <v>19</v>
      </c>
      <c r="C23" s="897"/>
      <c r="D23" s="897"/>
      <c r="E23" s="897"/>
      <c r="F23" s="897"/>
      <c r="G23" s="897"/>
      <c r="H23" s="199"/>
      <c r="I23" s="199"/>
      <c r="J23" s="199"/>
      <c r="K23" s="200"/>
      <c r="L23" s="199"/>
      <c r="M23" s="201"/>
      <c r="N23" s="202"/>
      <c r="O23" s="203"/>
    </row>
    <row r="24" spans="2:15" x14ac:dyDescent="0.55000000000000004">
      <c r="B24" s="891" t="s">
        <v>322</v>
      </c>
      <c r="C24" s="892"/>
      <c r="D24" s="892"/>
      <c r="E24" s="892"/>
      <c r="F24" s="892"/>
      <c r="G24" s="892"/>
      <c r="H24" s="882" t="str">
        <f>IF('FL Crosswalk ''14'!K63=0,"",'FL Crosswalk ''14'!K63)</f>
        <v xml:space="preserve"> </v>
      </c>
      <c r="I24" s="883"/>
      <c r="J24" s="883"/>
      <c r="K24" s="883"/>
      <c r="L24" s="884"/>
      <c r="M24" s="196">
        <f>IF(H24="","",5)</f>
        <v>5</v>
      </c>
      <c r="N24" s="202"/>
      <c r="O24" s="203"/>
    </row>
    <row r="25" spans="2:15" x14ac:dyDescent="0.55000000000000004">
      <c r="B25" s="891" t="s">
        <v>47</v>
      </c>
      <c r="C25" s="892"/>
      <c r="D25" s="892"/>
      <c r="E25" s="892"/>
      <c r="F25" s="892"/>
      <c r="G25" s="892"/>
      <c r="H25" s="882" t="str">
        <f>IF('FL Crosswalk ''14'!K64=0,"",'FL Crosswalk ''14'!K64)</f>
        <v xml:space="preserve"> </v>
      </c>
      <c r="I25" s="883"/>
      <c r="J25" s="883"/>
      <c r="K25" s="883"/>
      <c r="L25" s="884"/>
      <c r="M25" s="196">
        <f>IF(H25="","",30)</f>
        <v>30</v>
      </c>
      <c r="N25" s="197">
        <f>SUM(M24:M25)</f>
        <v>35</v>
      </c>
      <c r="O25" s="203"/>
    </row>
    <row r="26" spans="2:15" x14ac:dyDescent="0.55000000000000004">
      <c r="B26" s="891"/>
      <c r="C26" s="892"/>
      <c r="D26" s="892"/>
      <c r="E26" s="892"/>
      <c r="F26" s="892"/>
      <c r="G26" s="892"/>
      <c r="H26" s="885"/>
      <c r="I26" s="886"/>
      <c r="J26" s="886"/>
      <c r="K26" s="886"/>
      <c r="L26" s="886"/>
      <c r="M26" s="201"/>
      <c r="N26" s="202"/>
      <c r="O26" s="203"/>
    </row>
    <row r="27" spans="2:15" x14ac:dyDescent="0.55000000000000004">
      <c r="B27" s="731" t="s">
        <v>18</v>
      </c>
      <c r="C27" s="887"/>
      <c r="D27" s="887"/>
      <c r="E27" s="887"/>
      <c r="F27" s="887"/>
      <c r="G27" s="887"/>
      <c r="H27" s="204"/>
      <c r="I27" s="204"/>
      <c r="J27" s="204"/>
      <c r="K27" s="205"/>
      <c r="L27" s="204"/>
      <c r="M27" s="206"/>
      <c r="N27" s="207"/>
      <c r="O27" s="203"/>
    </row>
    <row r="28" spans="2:15" s="211" customFormat="1" ht="14.25" customHeight="1" x14ac:dyDescent="0.55000000000000004">
      <c r="B28" s="878" t="s">
        <v>323</v>
      </c>
      <c r="C28" s="907"/>
      <c r="D28" s="907"/>
      <c r="E28" s="907"/>
      <c r="F28" s="907"/>
      <c r="G28" s="907"/>
      <c r="H28" s="742"/>
      <c r="I28" s="906"/>
      <c r="J28" s="906"/>
      <c r="K28" s="906"/>
      <c r="L28" s="906"/>
      <c r="M28" s="208"/>
      <c r="N28" s="209"/>
      <c r="O28" s="210"/>
    </row>
    <row r="29" spans="2:15" ht="14.25" customHeight="1" x14ac:dyDescent="0.55000000000000004">
      <c r="B29" s="878" t="s">
        <v>51</v>
      </c>
      <c r="C29" s="879"/>
      <c r="D29" s="879"/>
      <c r="E29" s="879"/>
      <c r="F29" s="879"/>
      <c r="G29" s="879"/>
      <c r="H29" s="716" t="str">
        <f>IF('FL Crosswalk ''14'!$K$85=0,"",'FL Crosswalk ''14'!$K$85)</f>
        <v xml:space="preserve"> </v>
      </c>
      <c r="I29" s="880"/>
      <c r="J29" s="880"/>
      <c r="K29" s="880"/>
      <c r="L29" s="905"/>
      <c r="M29" s="196">
        <f>IF(H29="","",5)</f>
        <v>5</v>
      </c>
      <c r="N29" s="207"/>
      <c r="O29" s="203"/>
    </row>
    <row r="30" spans="2:15" x14ac:dyDescent="0.55000000000000004">
      <c r="B30" s="878" t="s">
        <v>52</v>
      </c>
      <c r="C30" s="879"/>
      <c r="D30" s="879"/>
      <c r="E30" s="879"/>
      <c r="F30" s="879"/>
      <c r="G30" s="879"/>
      <c r="H30" s="703" t="str">
        <f>IF('FL Crosswalk ''14'!$K$75=0,"",'FL Crosswalk ''14'!$K$75)</f>
        <v xml:space="preserve"> </v>
      </c>
      <c r="I30" s="908"/>
      <c r="J30" s="908"/>
      <c r="K30" s="908"/>
      <c r="L30" s="909"/>
      <c r="M30" s="196">
        <f t="shared" ref="M30:M34" si="0">IF(H30="","",5)</f>
        <v>5</v>
      </c>
      <c r="N30" s="207"/>
      <c r="O30" s="203"/>
    </row>
    <row r="31" spans="2:15" x14ac:dyDescent="0.55000000000000004">
      <c r="B31" s="878" t="s">
        <v>53</v>
      </c>
      <c r="C31" s="879"/>
      <c r="D31" s="879"/>
      <c r="E31" s="879"/>
      <c r="F31" s="879"/>
      <c r="G31" s="879"/>
      <c r="H31" s="703" t="str">
        <f>IF('FL Crosswalk ''14'!$K$99=0,"",'FL Crosswalk ''14'!$K$99)</f>
        <v xml:space="preserve"> </v>
      </c>
      <c r="I31" s="908"/>
      <c r="J31" s="908"/>
      <c r="K31" s="908"/>
      <c r="L31" s="909"/>
      <c r="M31" s="196">
        <f t="shared" si="0"/>
        <v>5</v>
      </c>
      <c r="N31" s="207"/>
      <c r="O31" s="203"/>
    </row>
    <row r="32" spans="2:15" x14ac:dyDescent="0.55000000000000004">
      <c r="B32" s="878" t="s">
        <v>46</v>
      </c>
      <c r="C32" s="907"/>
      <c r="D32" s="907"/>
      <c r="E32" s="907"/>
      <c r="F32" s="907"/>
      <c r="G32" s="907"/>
      <c r="H32" s="703" t="str">
        <f>IF('FL Crosswalk ''14'!K76=0,"",'FL Crosswalk ''14'!K76)</f>
        <v xml:space="preserve"> </v>
      </c>
      <c r="I32" s="703"/>
      <c r="J32" s="703"/>
      <c r="K32" s="703"/>
      <c r="L32" s="910"/>
      <c r="M32" s="196">
        <f>IF(H32="","",10)</f>
        <v>10</v>
      </c>
      <c r="N32" s="207"/>
      <c r="O32" s="203"/>
    </row>
    <row r="33" spans="2:265" x14ac:dyDescent="0.55000000000000004">
      <c r="B33" s="878" t="s">
        <v>45</v>
      </c>
      <c r="C33" s="907"/>
      <c r="D33" s="907"/>
      <c r="E33" s="907"/>
      <c r="F33" s="907"/>
      <c r="G33" s="907"/>
      <c r="H33" s="703" t="str">
        <f>IF('FL Crosswalk ''14'!K77=0,"",'FL Crosswalk ''14'!K77)</f>
        <v xml:space="preserve"> </v>
      </c>
      <c r="I33" s="703"/>
      <c r="J33" s="703"/>
      <c r="K33" s="703"/>
      <c r="L33" s="910"/>
      <c r="M33" s="196">
        <f t="shared" si="0"/>
        <v>5</v>
      </c>
      <c r="N33" s="207"/>
      <c r="O33" s="203"/>
    </row>
    <row r="34" spans="2:265" ht="14.25" customHeight="1" x14ac:dyDescent="0.55000000000000004">
      <c r="B34" s="904" t="s">
        <v>324</v>
      </c>
      <c r="C34" s="879"/>
      <c r="D34" s="879"/>
      <c r="E34" s="879"/>
      <c r="F34" s="879"/>
      <c r="G34" s="879"/>
      <c r="H34" s="703" t="str">
        <f>IF('FL Crosswalk ''14'!K78=0,"",'FL Crosswalk ''14'!K78)</f>
        <v xml:space="preserve"> </v>
      </c>
      <c r="I34" s="703"/>
      <c r="J34" s="703"/>
      <c r="K34" s="703"/>
      <c r="L34" s="910"/>
      <c r="M34" s="196">
        <f t="shared" si="0"/>
        <v>5</v>
      </c>
      <c r="N34" s="212">
        <f>SUM(M29:M34)</f>
        <v>35</v>
      </c>
      <c r="O34" s="203"/>
    </row>
    <row r="35" spans="2:265" x14ac:dyDescent="0.55000000000000004">
      <c r="B35" s="68"/>
      <c r="C35" s="69"/>
      <c r="D35" s="69"/>
      <c r="E35" s="69"/>
      <c r="F35" s="69"/>
      <c r="G35" s="69"/>
      <c r="H35" s="69"/>
      <c r="I35" s="69"/>
      <c r="J35" s="69"/>
      <c r="K35" s="69"/>
      <c r="L35" s="69"/>
      <c r="M35" s="69"/>
      <c r="N35" s="70"/>
      <c r="O35" s="203"/>
    </row>
    <row r="36" spans="2:265" x14ac:dyDescent="0.55000000000000004">
      <c r="B36" s="731" t="s">
        <v>17</v>
      </c>
      <c r="C36" s="732"/>
      <c r="D36" s="732"/>
      <c r="E36" s="732"/>
      <c r="F36" s="732"/>
      <c r="G36" s="732"/>
      <c r="H36" s="204"/>
      <c r="I36" s="204"/>
      <c r="J36" s="204"/>
      <c r="K36" s="205"/>
      <c r="L36" s="204"/>
      <c r="M36" s="206"/>
      <c r="N36" s="207"/>
      <c r="O36" s="203"/>
    </row>
    <row r="37" spans="2:265" x14ac:dyDescent="0.55000000000000004">
      <c r="B37" s="904" t="s">
        <v>26</v>
      </c>
      <c r="C37" s="879"/>
      <c r="D37" s="879"/>
      <c r="E37" s="879"/>
      <c r="F37" s="879"/>
      <c r="G37" s="879"/>
      <c r="H37" s="205"/>
      <c r="I37" s="204"/>
      <c r="J37" s="204"/>
      <c r="K37" s="205"/>
      <c r="L37" s="204"/>
      <c r="M37" s="206"/>
      <c r="N37" s="207"/>
      <c r="O37" s="203"/>
    </row>
    <row r="38" spans="2:265" x14ac:dyDescent="0.55000000000000004">
      <c r="B38" s="878" t="s">
        <v>325</v>
      </c>
      <c r="C38" s="879"/>
      <c r="D38" s="879"/>
      <c r="E38" s="879"/>
      <c r="F38" s="879"/>
      <c r="G38" s="879"/>
      <c r="H38" s="716" t="str">
        <f>IF('FL Crosswalk ''14'!$K$112=0,"",'FL Crosswalk ''14'!$K$112)</f>
        <v xml:space="preserve"> </v>
      </c>
      <c r="I38" s="880"/>
      <c r="J38" s="880"/>
      <c r="K38" s="880"/>
      <c r="L38" s="881"/>
      <c r="M38" s="196">
        <f>IF(H38="","",2)</f>
        <v>2</v>
      </c>
      <c r="N38" s="207"/>
      <c r="O38" s="203"/>
    </row>
    <row r="39" spans="2:265" x14ac:dyDescent="0.55000000000000004">
      <c r="B39" s="904" t="s">
        <v>27</v>
      </c>
      <c r="C39" s="879"/>
      <c r="D39" s="879"/>
      <c r="E39" s="879"/>
      <c r="F39" s="879"/>
      <c r="G39" s="879"/>
      <c r="H39" s="204"/>
      <c r="I39" s="204"/>
      <c r="J39" s="204"/>
      <c r="K39" s="205"/>
      <c r="L39" s="204"/>
      <c r="M39" s="206"/>
      <c r="N39" s="207"/>
      <c r="O39" s="203"/>
    </row>
    <row r="40" spans="2:265" x14ac:dyDescent="0.55000000000000004">
      <c r="B40" s="878" t="s">
        <v>28</v>
      </c>
      <c r="C40" s="879"/>
      <c r="D40" s="879"/>
      <c r="E40" s="879"/>
      <c r="F40" s="879"/>
      <c r="G40" s="879"/>
      <c r="H40" s="716" t="str">
        <f>IF('FL Crosswalk ''14'!K114=0,"",'FL Crosswalk ''14'!K114)</f>
        <v xml:space="preserve"> </v>
      </c>
      <c r="I40" s="880"/>
      <c r="J40" s="880"/>
      <c r="K40" s="880"/>
      <c r="L40" s="905"/>
      <c r="M40" s="196">
        <f>IF(H40="","",5)</f>
        <v>5</v>
      </c>
      <c r="N40" s="207"/>
      <c r="O40" s="203"/>
    </row>
    <row r="41" spans="2:265" x14ac:dyDescent="0.55000000000000004">
      <c r="B41" s="878" t="s">
        <v>29</v>
      </c>
      <c r="C41" s="907"/>
      <c r="D41" s="907"/>
      <c r="E41" s="907"/>
      <c r="F41" s="907"/>
      <c r="G41" s="907"/>
      <c r="H41" s="716" t="str">
        <f>IF('FL Crosswalk ''14'!K115=0,"",'FL Crosswalk ''14'!K115)</f>
        <v xml:space="preserve"> </v>
      </c>
      <c r="I41" s="880"/>
      <c r="J41" s="880"/>
      <c r="K41" s="880"/>
      <c r="L41" s="905"/>
      <c r="M41" s="196">
        <f t="shared" ref="M41:M48" si="1">IF(H41="","",5)</f>
        <v>5</v>
      </c>
      <c r="N41" s="207"/>
      <c r="O41" s="203"/>
    </row>
    <row r="42" spans="2:265" x14ac:dyDescent="0.55000000000000004">
      <c r="B42" s="878" t="s">
        <v>30</v>
      </c>
      <c r="C42" s="879"/>
      <c r="D42" s="879"/>
      <c r="E42" s="879"/>
      <c r="F42" s="879"/>
      <c r="G42" s="879"/>
      <c r="H42" s="716" t="str">
        <f>IF('FL Crosswalk ''14'!K116=0,"",'FL Crosswalk ''14'!K116)</f>
        <v xml:space="preserve"> </v>
      </c>
      <c r="I42" s="880"/>
      <c r="J42" s="880"/>
      <c r="K42" s="880"/>
      <c r="L42" s="905"/>
      <c r="M42" s="196">
        <f t="shared" si="1"/>
        <v>5</v>
      </c>
      <c r="N42" s="207"/>
      <c r="O42" s="203"/>
    </row>
    <row r="43" spans="2:265" x14ac:dyDescent="0.55000000000000004">
      <c r="B43" s="878" t="s">
        <v>31</v>
      </c>
      <c r="C43" s="879"/>
      <c r="D43" s="879"/>
      <c r="E43" s="879"/>
      <c r="F43" s="879"/>
      <c r="G43" s="879"/>
      <c r="H43" s="716" t="str">
        <f>IF('FL Crosswalk ''14'!K117=0,"",'FL Crosswalk ''14'!K117)</f>
        <v xml:space="preserve"> </v>
      </c>
      <c r="I43" s="880"/>
      <c r="J43" s="880"/>
      <c r="K43" s="880"/>
      <c r="L43" s="905"/>
      <c r="M43" s="196">
        <f t="shared" si="1"/>
        <v>5</v>
      </c>
      <c r="N43" s="207"/>
      <c r="O43" s="203"/>
      <c r="JE43" s="49"/>
    </row>
    <row r="44" spans="2:265" x14ac:dyDescent="0.55000000000000004">
      <c r="B44" s="878" t="s">
        <v>32</v>
      </c>
      <c r="C44" s="907"/>
      <c r="D44" s="907"/>
      <c r="E44" s="907"/>
      <c r="F44" s="907"/>
      <c r="G44" s="907"/>
      <c r="H44" s="716" t="str">
        <f>IF('FL Crosswalk ''14'!K118=0,"",'FL Crosswalk ''14'!K118)</f>
        <v xml:space="preserve"> </v>
      </c>
      <c r="I44" s="880"/>
      <c r="J44" s="880"/>
      <c r="K44" s="880"/>
      <c r="L44" s="905"/>
      <c r="M44" s="196">
        <f t="shared" si="1"/>
        <v>5</v>
      </c>
      <c r="N44" s="207"/>
      <c r="O44" s="203"/>
      <c r="JE44" s="49"/>
    </row>
    <row r="45" spans="2:265" ht="14.25" customHeight="1" x14ac:dyDescent="0.55000000000000004">
      <c r="B45" s="904" t="s">
        <v>33</v>
      </c>
      <c r="C45" s="879"/>
      <c r="D45" s="879"/>
      <c r="E45" s="879"/>
      <c r="F45" s="879"/>
      <c r="G45" s="879"/>
      <c r="H45" s="716" t="str">
        <f>IF('FL Crosswalk ''14'!K119=0,"",'FL Crosswalk ''14'!K119)</f>
        <v xml:space="preserve"> </v>
      </c>
      <c r="I45" s="880"/>
      <c r="J45" s="880"/>
      <c r="K45" s="880"/>
      <c r="L45" s="905"/>
      <c r="M45" s="196">
        <f t="shared" si="1"/>
        <v>5</v>
      </c>
      <c r="N45" s="207"/>
      <c r="O45" s="203"/>
    </row>
    <row r="46" spans="2:265" x14ac:dyDescent="0.55000000000000004">
      <c r="B46" s="904" t="s">
        <v>34</v>
      </c>
      <c r="C46" s="879"/>
      <c r="D46" s="879"/>
      <c r="E46" s="879"/>
      <c r="F46" s="879"/>
      <c r="G46" s="879"/>
      <c r="H46" s="703" t="str">
        <f>IF('FL Crosswalk ''14'!$K$86=0,"",'FL Crosswalk ''14'!$K$86)</f>
        <v xml:space="preserve"> </v>
      </c>
      <c r="I46" s="908"/>
      <c r="J46" s="908"/>
      <c r="K46" s="908"/>
      <c r="L46" s="911"/>
      <c r="M46" s="196">
        <f t="shared" si="1"/>
        <v>5</v>
      </c>
      <c r="N46" s="207"/>
      <c r="O46" s="203"/>
    </row>
    <row r="47" spans="2:265" x14ac:dyDescent="0.55000000000000004">
      <c r="B47" s="904" t="s">
        <v>35</v>
      </c>
      <c r="C47" s="879"/>
      <c r="D47" s="879"/>
      <c r="E47" s="879"/>
      <c r="F47" s="879"/>
      <c r="G47" s="879"/>
      <c r="H47" s="703" t="str">
        <f>IF('FL Crosswalk ''14'!K120=0,"",'FL Crosswalk ''14'!K120)</f>
        <v xml:space="preserve"> </v>
      </c>
      <c r="I47" s="908"/>
      <c r="J47" s="908"/>
      <c r="K47" s="908"/>
      <c r="L47" s="911"/>
      <c r="M47" s="196">
        <f>IF(H47="","",7)</f>
        <v>7</v>
      </c>
      <c r="N47" s="207"/>
      <c r="O47" s="203"/>
    </row>
    <row r="48" spans="2:265" ht="14.25" customHeight="1" x14ac:dyDescent="0.55000000000000004">
      <c r="B48" s="878" t="s">
        <v>326</v>
      </c>
      <c r="C48" s="912"/>
      <c r="D48" s="912"/>
      <c r="E48" s="912"/>
      <c r="F48" s="912"/>
      <c r="G48" s="912"/>
      <c r="H48" s="703" t="str">
        <f>IF('FL Crosswalk ''14'!K121=0,"",'FL Crosswalk ''14'!K121)</f>
        <v xml:space="preserve"> </v>
      </c>
      <c r="I48" s="908"/>
      <c r="J48" s="908"/>
      <c r="K48" s="908"/>
      <c r="L48" s="911"/>
      <c r="M48" s="196">
        <f t="shared" si="1"/>
        <v>5</v>
      </c>
      <c r="N48" s="212">
        <f>SUM(M38:M48)</f>
        <v>49</v>
      </c>
      <c r="O48" s="203"/>
    </row>
    <row r="49" spans="2:15" x14ac:dyDescent="0.55000000000000004">
      <c r="B49" s="213"/>
      <c r="C49" s="214"/>
      <c r="D49" s="215"/>
      <c r="E49" s="215"/>
      <c r="F49" s="69"/>
      <c r="G49" s="69"/>
      <c r="H49" s="204"/>
      <c r="I49" s="204"/>
      <c r="J49" s="204"/>
      <c r="K49" s="205"/>
      <c r="L49" s="204"/>
      <c r="M49" s="206"/>
      <c r="N49" s="207"/>
      <c r="O49" s="203"/>
    </row>
    <row r="50" spans="2:15" ht="14.25" customHeight="1" x14ac:dyDescent="0.55000000000000004">
      <c r="B50" s="731" t="s">
        <v>327</v>
      </c>
      <c r="C50" s="887"/>
      <c r="D50" s="887"/>
      <c r="E50" s="887"/>
      <c r="F50" s="887"/>
      <c r="G50" s="887"/>
      <c r="H50" s="882" t="str">
        <f>IF('FL Crosswalk ''14'!$K$144=0,"",'FL Crosswalk ''14'!$K$144)</f>
        <v xml:space="preserve"> </v>
      </c>
      <c r="I50" s="883"/>
      <c r="J50" s="883"/>
      <c r="K50" s="883"/>
      <c r="L50" s="883"/>
      <c r="M50" s="196">
        <f>IF(H50="","",2)</f>
        <v>2</v>
      </c>
      <c r="N50" s="212">
        <f>SUM(M50)</f>
        <v>2</v>
      </c>
      <c r="O50" s="203"/>
    </row>
    <row r="51" spans="2:15" x14ac:dyDescent="0.55000000000000004">
      <c r="B51" s="213"/>
      <c r="C51" s="214"/>
      <c r="D51" s="215"/>
      <c r="E51" s="215"/>
      <c r="F51" s="69"/>
      <c r="G51" s="69"/>
      <c r="H51" s="204"/>
      <c r="I51" s="204"/>
      <c r="J51" s="204"/>
      <c r="K51" s="205"/>
      <c r="L51" s="204"/>
      <c r="M51" s="206"/>
      <c r="N51" s="207"/>
      <c r="O51" s="203"/>
    </row>
    <row r="52" spans="2:15" x14ac:dyDescent="0.55000000000000004">
      <c r="B52" s="731" t="s">
        <v>16</v>
      </c>
      <c r="C52" s="887"/>
      <c r="D52" s="887"/>
      <c r="E52" s="887"/>
      <c r="F52" s="887"/>
      <c r="G52" s="887"/>
      <c r="H52" s="742"/>
      <c r="I52" s="906"/>
      <c r="J52" s="906"/>
      <c r="K52" s="906"/>
      <c r="L52" s="906"/>
      <c r="M52" s="206"/>
      <c r="N52" s="207"/>
      <c r="O52" s="203"/>
    </row>
    <row r="53" spans="2:15" ht="14.25" customHeight="1" x14ac:dyDescent="0.55000000000000004">
      <c r="B53" s="904" t="s">
        <v>8</v>
      </c>
      <c r="C53" s="879"/>
      <c r="D53" s="879"/>
      <c r="E53" s="879"/>
      <c r="F53" s="879"/>
      <c r="G53" s="879"/>
      <c r="H53" s="716" t="str">
        <f>IF('FL Crosswalk ''14'!K163=0,"",'FL Crosswalk ''14'!K163)</f>
        <v xml:space="preserve"> </v>
      </c>
      <c r="I53" s="880"/>
      <c r="J53" s="880"/>
      <c r="K53" s="880"/>
      <c r="L53" s="881"/>
      <c r="M53" s="196">
        <f>IF(H53="","",5)</f>
        <v>5</v>
      </c>
      <c r="N53" s="207"/>
      <c r="O53" s="203"/>
    </row>
    <row r="54" spans="2:15" ht="14.25" customHeight="1" x14ac:dyDescent="0.55000000000000004">
      <c r="B54" s="904" t="s">
        <v>9</v>
      </c>
      <c r="C54" s="922"/>
      <c r="D54" s="922"/>
      <c r="E54" s="922"/>
      <c r="F54" s="922"/>
      <c r="G54" s="922"/>
      <c r="H54" s="716" t="str">
        <f>IF('FL Crosswalk ''14'!K164=0,"",'FL Crosswalk ''14'!K164)</f>
        <v xml:space="preserve"> </v>
      </c>
      <c r="I54" s="880"/>
      <c r="J54" s="880"/>
      <c r="K54" s="880"/>
      <c r="L54" s="881"/>
      <c r="M54" s="196">
        <f t="shared" ref="M54:M59" si="2">IF(H54="","",5)</f>
        <v>5</v>
      </c>
      <c r="N54" s="207"/>
      <c r="O54" s="203"/>
    </row>
    <row r="55" spans="2:15" ht="14.25" customHeight="1" x14ac:dyDescent="0.55000000000000004">
      <c r="B55" s="904" t="s">
        <v>10</v>
      </c>
      <c r="C55" s="879"/>
      <c r="D55" s="879"/>
      <c r="E55" s="879"/>
      <c r="F55" s="879"/>
      <c r="G55" s="879"/>
      <c r="H55" s="716" t="str">
        <f>IF('FL Crosswalk ''14'!K165=0,"",'FL Crosswalk ''14'!K165)</f>
        <v xml:space="preserve"> </v>
      </c>
      <c r="I55" s="880"/>
      <c r="J55" s="880"/>
      <c r="K55" s="880"/>
      <c r="L55" s="881"/>
      <c r="M55" s="196">
        <f t="shared" si="2"/>
        <v>5</v>
      </c>
      <c r="N55" s="207"/>
      <c r="O55" s="203"/>
    </row>
    <row r="56" spans="2:15" ht="14.25" customHeight="1" x14ac:dyDescent="0.55000000000000004">
      <c r="B56" s="904" t="s">
        <v>11</v>
      </c>
      <c r="C56" s="879"/>
      <c r="D56" s="879"/>
      <c r="E56" s="879"/>
      <c r="F56" s="879"/>
      <c r="G56" s="879"/>
      <c r="H56" s="716" t="str">
        <f>IF('FL Crosswalk ''14'!K166=0,"",'FL Crosswalk ''14'!K166)</f>
        <v xml:space="preserve"> </v>
      </c>
      <c r="I56" s="880"/>
      <c r="J56" s="880"/>
      <c r="K56" s="880"/>
      <c r="L56" s="881"/>
      <c r="M56" s="196">
        <f t="shared" si="2"/>
        <v>5</v>
      </c>
      <c r="N56" s="207"/>
      <c r="O56" s="203"/>
    </row>
    <row r="57" spans="2:15" ht="14.25" customHeight="1" x14ac:dyDescent="0.55000000000000004">
      <c r="B57" s="904" t="s">
        <v>12</v>
      </c>
      <c r="C57" s="879"/>
      <c r="D57" s="879"/>
      <c r="E57" s="879"/>
      <c r="F57" s="879"/>
      <c r="G57" s="879"/>
      <c r="H57" s="716" t="str">
        <f>IF('FL Crosswalk ''14'!K167=0,"",'FL Crosswalk ''14'!K167)</f>
        <v xml:space="preserve"> </v>
      </c>
      <c r="I57" s="880"/>
      <c r="J57" s="880"/>
      <c r="K57" s="880"/>
      <c r="L57" s="881"/>
      <c r="M57" s="196">
        <f t="shared" si="2"/>
        <v>5</v>
      </c>
      <c r="N57" s="207"/>
      <c r="O57" s="203"/>
    </row>
    <row r="58" spans="2:15" ht="14.25" customHeight="1" x14ac:dyDescent="0.55000000000000004">
      <c r="B58" s="904" t="s">
        <v>328</v>
      </c>
      <c r="C58" s="879"/>
      <c r="D58" s="879"/>
      <c r="E58" s="879"/>
      <c r="F58" s="879"/>
      <c r="G58" s="879"/>
      <c r="H58" s="716" t="str">
        <f>IF('FL Crosswalk ''14'!K168=0,"",'FL Crosswalk ''14'!K168)</f>
        <v xml:space="preserve"> </v>
      </c>
      <c r="I58" s="880"/>
      <c r="J58" s="880"/>
      <c r="K58" s="880"/>
      <c r="L58" s="881"/>
      <c r="M58" s="196">
        <f t="shared" si="2"/>
        <v>5</v>
      </c>
      <c r="N58" s="207"/>
      <c r="O58" s="203"/>
    </row>
    <row r="59" spans="2:15" ht="14.25" customHeight="1" x14ac:dyDescent="0.55000000000000004">
      <c r="B59" s="904" t="s">
        <v>36</v>
      </c>
      <c r="C59" s="879"/>
      <c r="D59" s="879"/>
      <c r="E59" s="879"/>
      <c r="F59" s="879"/>
      <c r="G59" s="879"/>
      <c r="H59" s="716" t="str">
        <f>IF('FL Crosswalk ''14'!K169=0,"",'FL Crosswalk ''14'!K169)</f>
        <v xml:space="preserve"> </v>
      </c>
      <c r="I59" s="880"/>
      <c r="J59" s="880"/>
      <c r="K59" s="880"/>
      <c r="L59" s="881"/>
      <c r="M59" s="196">
        <f t="shared" si="2"/>
        <v>5</v>
      </c>
      <c r="N59" s="212">
        <f>SUM(M53:M59)</f>
        <v>35</v>
      </c>
      <c r="O59" s="203"/>
    </row>
    <row r="60" spans="2:15" x14ac:dyDescent="0.55000000000000004">
      <c r="B60" s="213"/>
      <c r="C60" s="214"/>
      <c r="D60" s="215"/>
      <c r="E60" s="215"/>
      <c r="F60" s="69"/>
      <c r="G60" s="69"/>
      <c r="H60" s="204"/>
      <c r="I60" s="204"/>
      <c r="J60" s="204"/>
      <c r="K60" s="205"/>
      <c r="L60" s="204"/>
      <c r="M60" s="206"/>
      <c r="N60" s="207"/>
      <c r="O60" s="203"/>
    </row>
    <row r="61" spans="2:15" x14ac:dyDescent="0.55000000000000004">
      <c r="B61" s="731" t="s">
        <v>15</v>
      </c>
      <c r="C61" s="887"/>
      <c r="D61" s="887"/>
      <c r="E61" s="887"/>
      <c r="F61" s="887"/>
      <c r="G61" s="887"/>
      <c r="H61" s="204"/>
      <c r="I61" s="204"/>
      <c r="J61" s="204"/>
      <c r="K61" s="205"/>
      <c r="L61" s="204"/>
      <c r="M61" s="206"/>
      <c r="N61" s="207"/>
      <c r="O61" s="203"/>
    </row>
    <row r="62" spans="2:15" x14ac:dyDescent="0.55000000000000004">
      <c r="B62" s="878" t="s">
        <v>329</v>
      </c>
      <c r="C62" s="879"/>
      <c r="D62" s="879"/>
      <c r="E62" s="879"/>
      <c r="F62" s="879"/>
      <c r="G62" s="879"/>
      <c r="H62" s="204"/>
      <c r="I62" s="204"/>
      <c r="J62" s="204"/>
      <c r="K62" s="205"/>
      <c r="L62" s="204"/>
      <c r="M62" s="206"/>
      <c r="N62" s="207"/>
      <c r="O62" s="203"/>
    </row>
    <row r="63" spans="2:15" x14ac:dyDescent="0.55000000000000004">
      <c r="B63" s="904" t="s">
        <v>37</v>
      </c>
      <c r="C63" s="879"/>
      <c r="D63" s="879"/>
      <c r="E63" s="879"/>
      <c r="F63" s="879"/>
      <c r="G63" s="879"/>
      <c r="H63" s="716" t="str">
        <f>IF('FL Crosswalk ''14'!K171=0,"",'FL Crosswalk ''14'!K171)</f>
        <v xml:space="preserve"> </v>
      </c>
      <c r="I63" s="880"/>
      <c r="J63" s="880"/>
      <c r="K63" s="880"/>
      <c r="L63" s="881"/>
      <c r="M63" s="196">
        <f>IF(H63="","",10)</f>
        <v>10</v>
      </c>
      <c r="N63" s="207"/>
      <c r="O63" s="203"/>
    </row>
    <row r="64" spans="2:15" x14ac:dyDescent="0.55000000000000004">
      <c r="B64" s="904" t="s">
        <v>38</v>
      </c>
      <c r="C64" s="879"/>
      <c r="D64" s="879"/>
      <c r="E64" s="879"/>
      <c r="F64" s="879"/>
      <c r="G64" s="879"/>
      <c r="H64" s="716" t="str">
        <f>IF('FL Crosswalk ''14'!K172=0,"",'FL Crosswalk ''14'!K172)</f>
        <v xml:space="preserve"> </v>
      </c>
      <c r="I64" s="880"/>
      <c r="J64" s="880"/>
      <c r="K64" s="880"/>
      <c r="L64" s="881"/>
      <c r="M64" s="196">
        <f>IF(H64="","",20)</f>
        <v>20</v>
      </c>
      <c r="N64" s="207"/>
      <c r="O64" s="203"/>
    </row>
    <row r="65" spans="2:15" x14ac:dyDescent="0.55000000000000004">
      <c r="B65" s="904" t="s">
        <v>39</v>
      </c>
      <c r="C65" s="879"/>
      <c r="D65" s="879"/>
      <c r="E65" s="879"/>
      <c r="F65" s="879"/>
      <c r="G65" s="879"/>
      <c r="H65" s="716" t="str">
        <f>IF('FL Crosswalk ''14'!K173=0,"",'FL Crosswalk ''14'!K173)</f>
        <v xml:space="preserve"> </v>
      </c>
      <c r="I65" s="880"/>
      <c r="J65" s="880"/>
      <c r="K65" s="880"/>
      <c r="L65" s="881"/>
      <c r="M65" s="196">
        <f>IF(H65="","",30)</f>
        <v>30</v>
      </c>
      <c r="N65" s="207"/>
      <c r="O65" s="203"/>
    </row>
    <row r="66" spans="2:15" x14ac:dyDescent="0.55000000000000004">
      <c r="B66" s="904" t="s">
        <v>40</v>
      </c>
      <c r="C66" s="879"/>
      <c r="D66" s="879"/>
      <c r="E66" s="879"/>
      <c r="F66" s="879"/>
      <c r="G66" s="879"/>
      <c r="H66" s="716" t="str">
        <f>IF('FL Crosswalk ''14'!K174=0,"",'FL Crosswalk ''14'!K174)</f>
        <v xml:space="preserve"> </v>
      </c>
      <c r="I66" s="880"/>
      <c r="J66" s="880"/>
      <c r="K66" s="880"/>
      <c r="L66" s="881"/>
      <c r="M66" s="196">
        <f>IF(H66="","",45)</f>
        <v>45</v>
      </c>
      <c r="N66" s="207"/>
      <c r="O66" s="203"/>
    </row>
    <row r="67" spans="2:15" x14ac:dyDescent="0.55000000000000004">
      <c r="B67" s="904" t="s">
        <v>42</v>
      </c>
      <c r="C67" s="879"/>
      <c r="D67" s="879"/>
      <c r="E67" s="879"/>
      <c r="F67" s="879"/>
      <c r="G67" s="879"/>
      <c r="H67" s="716" t="str">
        <f>IF('FL Crosswalk ''14'!K175=0,"",'FL Crosswalk ''14'!K175)</f>
        <v xml:space="preserve"> </v>
      </c>
      <c r="I67" s="880"/>
      <c r="J67" s="880"/>
      <c r="K67" s="880"/>
      <c r="L67" s="881"/>
      <c r="M67" s="196">
        <f t="shared" ref="M67" si="3">IF(H67="","",10)</f>
        <v>10</v>
      </c>
      <c r="N67" s="207"/>
      <c r="O67" s="203"/>
    </row>
    <row r="68" spans="2:15" ht="14.25" customHeight="1" x14ac:dyDescent="0.55000000000000004">
      <c r="B68" s="904" t="s">
        <v>43</v>
      </c>
      <c r="C68" s="879"/>
      <c r="D68" s="879"/>
      <c r="E68" s="879"/>
      <c r="F68" s="879"/>
      <c r="G68" s="879"/>
      <c r="H68" s="716" t="str">
        <f>IF('FL Crosswalk ''14'!K176=0,"",'FL Crosswalk ''14'!K176)</f>
        <v xml:space="preserve"> </v>
      </c>
      <c r="I68" s="880"/>
      <c r="J68" s="880"/>
      <c r="K68" s="880"/>
      <c r="L68" s="881"/>
      <c r="M68" s="196">
        <f>IF(H68="","",5)</f>
        <v>5</v>
      </c>
      <c r="N68" s="212">
        <f>IF(SUM(M63:M68)&gt;=60,60,SUM(M63:M68))</f>
        <v>60</v>
      </c>
      <c r="O68" s="203"/>
    </row>
    <row r="69" spans="2:15" x14ac:dyDescent="0.55000000000000004">
      <c r="B69" s="216"/>
      <c r="C69" s="217"/>
      <c r="D69" s="218"/>
      <c r="E69" s="923"/>
      <c r="F69" s="879"/>
      <c r="G69" s="219"/>
      <c r="H69" s="924"/>
      <c r="I69" s="925"/>
      <c r="J69" s="925"/>
      <c r="K69" s="925"/>
      <c r="L69" s="217"/>
      <c r="M69" s="218"/>
      <c r="N69" s="220"/>
      <c r="O69" s="203"/>
    </row>
    <row r="70" spans="2:15" x14ac:dyDescent="0.55000000000000004">
      <c r="B70" s="731" t="s">
        <v>14</v>
      </c>
      <c r="C70" s="887"/>
      <c r="D70" s="887"/>
      <c r="E70" s="887"/>
      <c r="F70" s="887"/>
      <c r="G70" s="887"/>
      <c r="H70" s="716" t="str">
        <f>IF('FL Crosswalk ''14'!$K$225=0,"",'FL Crosswalk ''14'!$K$225)</f>
        <v xml:space="preserve"> </v>
      </c>
      <c r="I70" s="880"/>
      <c r="J70" s="880"/>
      <c r="K70" s="880"/>
      <c r="L70" s="881"/>
      <c r="M70" s="196">
        <f>IF(H70="","",2)</f>
        <v>2</v>
      </c>
      <c r="N70" s="269">
        <f>+M70</f>
        <v>2</v>
      </c>
      <c r="O70" s="203"/>
    </row>
    <row r="71" spans="2:15" x14ac:dyDescent="0.55000000000000004">
      <c r="B71" s="213"/>
      <c r="C71" s="214"/>
      <c r="D71" s="215"/>
      <c r="E71" s="215"/>
      <c r="F71" s="69"/>
      <c r="G71" s="69"/>
      <c r="H71" s="204"/>
      <c r="I71" s="204"/>
      <c r="J71" s="204"/>
      <c r="K71" s="205"/>
      <c r="L71" s="204"/>
      <c r="M71" s="206"/>
      <c r="N71" s="207"/>
      <c r="O71" s="203"/>
    </row>
    <row r="72" spans="2:15" x14ac:dyDescent="0.55000000000000004">
      <c r="B72" s="731" t="s">
        <v>22</v>
      </c>
      <c r="C72" s="887"/>
      <c r="D72" s="887"/>
      <c r="E72" s="887"/>
      <c r="F72" s="887"/>
      <c r="G72" s="887"/>
      <c r="H72" s="204"/>
      <c r="I72" s="204"/>
      <c r="J72" s="204"/>
      <c r="K72" s="205"/>
      <c r="L72" s="204"/>
      <c r="M72" s="206"/>
      <c r="N72" s="207"/>
      <c r="O72" s="203"/>
    </row>
    <row r="73" spans="2:15" x14ac:dyDescent="0.55000000000000004">
      <c r="B73" s="904" t="s">
        <v>330</v>
      </c>
      <c r="C73" s="879"/>
      <c r="D73" s="879"/>
      <c r="E73" s="879"/>
      <c r="F73" s="879"/>
      <c r="G73" s="879"/>
      <c r="H73" s="914" t="str">
        <f>IF('FL Crosswalk ''14'!$K$212=0,"",'FL Crosswalk ''14'!$K$212)</f>
        <v xml:space="preserve"> </v>
      </c>
      <c r="I73" s="880"/>
      <c r="J73" s="880"/>
      <c r="K73" s="880"/>
      <c r="L73" s="915"/>
      <c r="M73" s="196">
        <f>IF(H73="","",2)</f>
        <v>2</v>
      </c>
      <c r="N73" s="207"/>
      <c r="O73" s="203"/>
    </row>
    <row r="74" spans="2:15" x14ac:dyDescent="0.55000000000000004">
      <c r="B74" s="878" t="s">
        <v>44</v>
      </c>
      <c r="C74" s="879"/>
      <c r="D74" s="879"/>
      <c r="E74" s="879"/>
      <c r="F74" s="879"/>
      <c r="G74" s="879"/>
      <c r="H74" s="204"/>
      <c r="I74" s="204"/>
      <c r="J74" s="204"/>
      <c r="K74" s="221"/>
      <c r="L74" s="222"/>
      <c r="M74" s="206"/>
      <c r="N74" s="122"/>
      <c r="O74" s="203"/>
    </row>
    <row r="75" spans="2:15" ht="14.25" customHeight="1" x14ac:dyDescent="0.55000000000000004">
      <c r="B75" s="878" t="s">
        <v>41</v>
      </c>
      <c r="C75" s="879"/>
      <c r="D75" s="879"/>
      <c r="E75" s="879"/>
      <c r="F75" s="879"/>
      <c r="G75" s="879"/>
      <c r="H75" s="914" t="str">
        <f>IF('FL Crosswalk ''14'!$K$213=0,"",'FL Crosswalk ''14'!$K$213)</f>
        <v xml:space="preserve"> </v>
      </c>
      <c r="I75" s="880"/>
      <c r="J75" s="880"/>
      <c r="K75" s="880"/>
      <c r="L75" s="881"/>
      <c r="M75" s="223">
        <f>IF(H75="","",24)</f>
        <v>24</v>
      </c>
      <c r="N75" s="212">
        <f>SUM(M73:M75)</f>
        <v>26</v>
      </c>
      <c r="O75" s="203"/>
    </row>
    <row r="76" spans="2:15" x14ac:dyDescent="0.55000000000000004">
      <c r="B76" s="68"/>
      <c r="C76" s="69"/>
      <c r="D76" s="69"/>
      <c r="E76" s="69"/>
      <c r="F76" s="69"/>
      <c r="G76" s="69"/>
      <c r="H76" s="69"/>
      <c r="I76" s="69"/>
      <c r="J76" s="69"/>
      <c r="K76" s="69"/>
      <c r="L76" s="224"/>
      <c r="M76" s="69"/>
      <c r="N76" s="70"/>
      <c r="O76" s="203"/>
    </row>
    <row r="77" spans="2:15" ht="23.25" customHeight="1" thickBot="1" x14ac:dyDescent="0.6">
      <c r="B77" s="71"/>
      <c r="C77" s="72"/>
      <c r="D77" s="72"/>
      <c r="E77" s="72"/>
      <c r="F77" s="72"/>
      <c r="G77" s="916" t="s">
        <v>55</v>
      </c>
      <c r="H77" s="916"/>
      <c r="I77" s="916"/>
      <c r="J77" s="916"/>
      <c r="K77" s="916"/>
      <c r="L77" s="917" t="s">
        <v>54</v>
      </c>
      <c r="M77" s="918"/>
      <c r="N77" s="225">
        <f>SUM(N15:N75)</f>
        <v>379</v>
      </c>
      <c r="O77" s="226"/>
    </row>
  </sheetData>
  <sheetProtection sheet="1" objects="1" scenarios="1" selectLockedCells="1"/>
  <dataConsolidate/>
  <customSheetViews>
    <customSheetView guid="{9C11CAE8-7BB5-41E3-AC0D-0F90CF4D2898}" showPageBreaks="1" hiddenColumns="1" view="pageLayout" topLeftCell="A43">
      <selection activeCell="G76" sqref="G76"/>
      <rowBreaks count="3" manualBreakCount="3">
        <brk id="36" max="16383" man="1"/>
        <brk id="77" max="16383" man="1"/>
        <brk id="120" max="16383" man="1"/>
      </rowBreaks>
      <pageMargins left="0.7" right="0.32291666666666702" top="0.5" bottom="0.5" header="0.3" footer="0.2"/>
      <pageSetup orientation="landscape" horizontalDpi="4294967292" r:id="rId1"/>
      <headerFooter>
        <oddFooter>&amp;L&amp;9 510 FMP Checklist  page &amp;P</oddFooter>
      </headerFooter>
    </customSheetView>
    <customSheetView guid="{F3851733-650F-480B-8A85-B47835D242E9}" showPageBreaks="1" hiddenColumns="1" view="pageLayout" topLeftCell="A31">
      <selection activeCell="G76" sqref="G76"/>
      <rowBreaks count="2" manualBreakCount="2">
        <brk id="36" max="16383" man="1"/>
        <brk id="77" max="16383" man="1"/>
      </rowBreaks>
      <pageMargins left="0.7" right="0.32291666666666702" top="0.5" bottom="0.5" header="0.3" footer="0.2"/>
      <pageSetup orientation="landscape" horizontalDpi="4294967292" r:id="rId2"/>
      <headerFooter>
        <oddFooter>&amp;L&amp;9 510 FMP Checklist  page &amp;P</oddFooter>
      </headerFooter>
    </customSheetView>
  </customSheetViews>
  <mergeCells count="111">
    <mergeCell ref="B2:N2"/>
    <mergeCell ref="I6:M6"/>
    <mergeCell ref="B70:G70"/>
    <mergeCell ref="H70:L70"/>
    <mergeCell ref="B72:G72"/>
    <mergeCell ref="B73:G73"/>
    <mergeCell ref="H73:L73"/>
    <mergeCell ref="G77:K77"/>
    <mergeCell ref="L77:M77"/>
    <mergeCell ref="H7:N7"/>
    <mergeCell ref="B3:O3"/>
    <mergeCell ref="B74:G74"/>
    <mergeCell ref="B75:G75"/>
    <mergeCell ref="H75:L75"/>
    <mergeCell ref="B54:G54"/>
    <mergeCell ref="H54:L54"/>
    <mergeCell ref="B67:G67"/>
    <mergeCell ref="E69:F69"/>
    <mergeCell ref="H69:K69"/>
    <mergeCell ref="B61:G61"/>
    <mergeCell ref="B62:G62"/>
    <mergeCell ref="B63:G63"/>
    <mergeCell ref="H63:L63"/>
    <mergeCell ref="H67:L67"/>
    <mergeCell ref="B68:G68"/>
    <mergeCell ref="H68:L68"/>
    <mergeCell ref="B64:G64"/>
    <mergeCell ref="H64:L64"/>
    <mergeCell ref="B65:G65"/>
    <mergeCell ref="H65:L65"/>
    <mergeCell ref="B66:G66"/>
    <mergeCell ref="H66:L66"/>
    <mergeCell ref="B55:G55"/>
    <mergeCell ref="H55:L55"/>
    <mergeCell ref="B56:G56"/>
    <mergeCell ref="H56:L56"/>
    <mergeCell ref="B57:G57"/>
    <mergeCell ref="H57:L57"/>
    <mergeCell ref="B58:G58"/>
    <mergeCell ref="H58:L58"/>
    <mergeCell ref="B59:G59"/>
    <mergeCell ref="H59:L59"/>
    <mergeCell ref="B50:G50"/>
    <mergeCell ref="H50:L50"/>
    <mergeCell ref="B46:G46"/>
    <mergeCell ref="H46:L46"/>
    <mergeCell ref="B47:G47"/>
    <mergeCell ref="H47:L47"/>
    <mergeCell ref="B52:G52"/>
    <mergeCell ref="H52:L52"/>
    <mergeCell ref="B53:G53"/>
    <mergeCell ref="H53:L53"/>
    <mergeCell ref="B48:G48"/>
    <mergeCell ref="H48:L48"/>
    <mergeCell ref="B42:G42"/>
    <mergeCell ref="H42:L42"/>
    <mergeCell ref="B43:G43"/>
    <mergeCell ref="H43:L43"/>
    <mergeCell ref="B45:G45"/>
    <mergeCell ref="H45:L45"/>
    <mergeCell ref="B41:G41"/>
    <mergeCell ref="H41:L41"/>
    <mergeCell ref="B44:G44"/>
    <mergeCell ref="H44:L44"/>
    <mergeCell ref="B39:G39"/>
    <mergeCell ref="B40:G40"/>
    <mergeCell ref="H40:L40"/>
    <mergeCell ref="B17:G17"/>
    <mergeCell ref="B21:G21"/>
    <mergeCell ref="B24:G24"/>
    <mergeCell ref="B23:G23"/>
    <mergeCell ref="B36:G36"/>
    <mergeCell ref="B37:G37"/>
    <mergeCell ref="H24:L24"/>
    <mergeCell ref="H28:L28"/>
    <mergeCell ref="B29:G29"/>
    <mergeCell ref="B28:G28"/>
    <mergeCell ref="H21:L21"/>
    <mergeCell ref="H29:L29"/>
    <mergeCell ref="H30:L30"/>
    <mergeCell ref="B31:G31"/>
    <mergeCell ref="H31:L31"/>
    <mergeCell ref="B34:G34"/>
    <mergeCell ref="H34:L34"/>
    <mergeCell ref="B32:G32"/>
    <mergeCell ref="H32:L32"/>
    <mergeCell ref="B33:G33"/>
    <mergeCell ref="H33:L33"/>
    <mergeCell ref="B18:G18"/>
    <mergeCell ref="B19:G19"/>
    <mergeCell ref="B20:G20"/>
    <mergeCell ref="H18:L18"/>
    <mergeCell ref="H15:L15"/>
    <mergeCell ref="B12:G12"/>
    <mergeCell ref="E11:F11"/>
    <mergeCell ref="B13:G13"/>
    <mergeCell ref="B14:G14"/>
    <mergeCell ref="H11:L11"/>
    <mergeCell ref="H13:L13"/>
    <mergeCell ref="H14:L14"/>
    <mergeCell ref="B15:G15"/>
    <mergeCell ref="B38:G38"/>
    <mergeCell ref="H38:L38"/>
    <mergeCell ref="H25:L25"/>
    <mergeCell ref="H26:L26"/>
    <mergeCell ref="H19:L19"/>
    <mergeCell ref="B27:G27"/>
    <mergeCell ref="H20:L20"/>
    <mergeCell ref="B25:G25"/>
    <mergeCell ref="B26:G26"/>
    <mergeCell ref="B30:G30"/>
  </mergeCells>
  <pageMargins left="0.7" right="0.32291666666666702" top="0.5" bottom="0.5" header="0.3" footer="0.2"/>
  <pageSetup orientation="landscape" horizontalDpi="4294967292" r:id="rId3"/>
  <headerFooter>
    <oddFooter>&amp;L&amp;9 510 FMP Checklist  page &amp;P</oddFooter>
  </headerFooter>
  <rowBreaks count="3" manualBreakCount="3">
    <brk id="40" max="16383" man="1"/>
    <brk id="81" max="16383" man="1"/>
    <brk id="124" max="16383" man="1"/>
  </rowBreaks>
  <ignoredErrors>
    <ignoredError sqref="H13:H15 H18:L21 H24:L30 H74:L74 I75:L75 M13:M15 M18:M31 M33:M46 M48:M75 I73:L73 I70:L70 H71:L72 I50:L50 H51:L52 I46:L46 H47:L49 I38:L38 H53 H54:L59 I53:L53 H60:L69 H39:L45 H38 H46 H70 H50 H73 H32:L34 I31:L31" unlockedFormula="1"/>
    <ignoredError sqref="M32 M47" formula="1" unlockedFormula="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Jurisdiction Checklist</vt:lpstr>
      <vt:lpstr>FL Crosswalk '14</vt:lpstr>
      <vt:lpstr>FEMA Review Tool</vt:lpstr>
      <vt:lpstr>Hazard Review Checklist</vt:lpstr>
      <vt:lpstr>Project List Template</vt:lpstr>
      <vt:lpstr>CRS Crosswalk</vt:lpstr>
      <vt:lpstr>'FL Crosswalk ''14'!Print_Area</vt:lpstr>
    </vt:vector>
  </TitlesOfParts>
  <Company>Amec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david.stroud</dc:creator>
  <cp:lastModifiedBy>Hinson, Danny</cp:lastModifiedBy>
  <cp:lastPrinted>2014-04-18T13:37:59Z</cp:lastPrinted>
  <dcterms:created xsi:type="dcterms:W3CDTF">2012-09-06T20:17:21Z</dcterms:created>
  <dcterms:modified xsi:type="dcterms:W3CDTF">2017-07-06T20:51:57Z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